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"/>
    </mc:Choice>
  </mc:AlternateContent>
  <bookViews>
    <workbookView xWindow="0" yWindow="0" windowWidth="28800" windowHeight="10800" tabRatio="555" firstSheet="12" activeTab="12"/>
  </bookViews>
  <sheets>
    <sheet name="SEPTIEMBRE" sheetId="28" state="hidden" r:id="rId1"/>
    <sheet name="NOVIEMBRE" sheetId="29" state="hidden" r:id="rId2"/>
    <sheet name="ENERO-17" sheetId="30" state="hidden" r:id="rId3"/>
    <sheet name="FEBRERO-17" sheetId="31" state="hidden" r:id="rId4"/>
    <sheet name="MARZO-17" sheetId="32" state="hidden" r:id="rId5"/>
    <sheet name="ABRIL -17" sheetId="33" state="hidden" r:id="rId6"/>
    <sheet name="MAYO-17" sheetId="34" state="hidden" r:id="rId7"/>
    <sheet name="JULIO-17" sheetId="36" state="hidden" r:id="rId8"/>
    <sheet name="AGOSTO-17" sheetId="37" state="hidden" r:id="rId9"/>
    <sheet name="SEPTIEMBRE-17" sheetId="38" state="hidden" r:id="rId10"/>
    <sheet name="OCTUBRE-17" sheetId="39" state="hidden" r:id="rId11"/>
    <sheet name="ENERO-19" sheetId="42" state="hidden" r:id="rId12"/>
    <sheet name="NOVIEMBRE 22" sheetId="47" r:id="rId13"/>
    <sheet name="Hoja1" sheetId="48" r:id="rId14"/>
    <sheet name="JUNIO-17" sheetId="35" state="hidden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7" l="1"/>
  <c r="G9" i="47" l="1"/>
  <c r="G10" i="47" s="1"/>
  <c r="G11" i="47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</calcChain>
</file>

<file path=xl/sharedStrings.xml><?xml version="1.0" encoding="utf-8"?>
<sst xmlns="http://schemas.openxmlformats.org/spreadsheetml/2006/main" count="451" uniqueCount="262">
  <si>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</si>
  <si>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</si>
  <si>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</si>
  <si>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</si>
  <si>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</si>
  <si>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</si>
  <si>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</si>
  <si>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</si>
  <si>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</si>
  <si>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Comisiones y Gastos Bancarios</t>
  </si>
  <si>
    <t>Soluciones Corporativas</t>
  </si>
  <si>
    <t xml:space="preserve"> </t>
  </si>
  <si>
    <t>ENERO</t>
  </si>
  <si>
    <t>Total de Cheques Emitidos</t>
  </si>
  <si>
    <t>FEBRERO</t>
  </si>
  <si>
    <t>Colector de Impuestos Internos</t>
  </si>
  <si>
    <t>Viamar, s.a</t>
  </si>
  <si>
    <t>ABRIL</t>
  </si>
  <si>
    <t>MAYO</t>
  </si>
  <si>
    <t>Peravia Motors</t>
  </si>
  <si>
    <t>Colector I. Impuestos</t>
  </si>
  <si>
    <t>Viamar</t>
  </si>
  <si>
    <t>Magna Motors</t>
  </si>
  <si>
    <t>Autocamiones</t>
  </si>
  <si>
    <t>JUNIO</t>
  </si>
  <si>
    <t>JULIO</t>
  </si>
  <si>
    <t>Colector Impuestos Internos</t>
  </si>
  <si>
    <t>Nulo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</si>
  <si>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</si>
  <si>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</si>
  <si>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</si>
  <si>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</si>
  <si>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</si>
  <si>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</si>
  <si>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</si>
  <si>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</si>
  <si>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</si>
  <si>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</si>
  <si>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</si>
  <si>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</si>
  <si>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</si>
  <si>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</si>
  <si>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</si>
  <si>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</si>
  <si>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</si>
  <si>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</si>
  <si>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</si>
  <si>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</si>
  <si>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</si>
  <si>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</si>
  <si>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</si>
  <si>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</si>
  <si>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</si>
  <si>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</si>
  <si>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</si>
  <si>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</si>
  <si>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</si>
  <si>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</si>
  <si>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</si>
  <si>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</si>
  <si>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</si>
  <si>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</si>
  <si>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</si>
  <si>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</si>
  <si>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</si>
  <si>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</si>
  <si>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</si>
  <si>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</si>
  <si>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</si>
  <si>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</si>
  <si>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</si>
  <si>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</si>
  <si>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</si>
  <si>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</si>
  <si>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</si>
  <si>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</si>
  <si>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</si>
  <si>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</si>
  <si>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</si>
  <si>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</si>
  <si>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</si>
  <si>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</si>
  <si>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</si>
  <si>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</si>
  <si>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</si>
  <si>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</si>
  <si>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</si>
  <si>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</si>
  <si>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</si>
  <si>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</si>
  <si>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</si>
  <si>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</si>
  <si>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</si>
  <si>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</si>
  <si>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</si>
  <si>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</si>
  <si>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</si>
  <si>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</si>
  <si>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</si>
  <si>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</si>
  <si>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</si>
  <si>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</si>
  <si>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</si>
  <si>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</si>
  <si>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</si>
  <si>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</si>
  <si>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</si>
  <si>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</si>
  <si>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</si>
  <si>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</si>
  <si>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</si>
  <si>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</si>
  <si>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</si>
  <si>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</si>
  <si>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</si>
  <si>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</si>
  <si>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</si>
  <si>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</si>
  <si>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</si>
  <si>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</si>
  <si>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</si>
  <si>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</si>
  <si>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</si>
  <si>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</si>
  <si>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</si>
  <si>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</si>
  <si>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</si>
  <si>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</si>
  <si>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</si>
  <si>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</si>
  <si>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</si>
  <si>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</si>
  <si>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</si>
  <si>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</si>
  <si>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</si>
  <si>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</si>
  <si>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</si>
  <si>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</si>
  <si>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</si>
  <si>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</si>
  <si>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</si>
  <si>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</si>
  <si>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</si>
  <si>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</si>
  <si>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</si>
  <si>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</si>
  <si>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</si>
  <si>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</si>
  <si>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</si>
  <si>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</si>
  <si>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</si>
  <si>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</si>
  <si>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</si>
  <si>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</si>
  <si>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</si>
  <si>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</si>
  <si>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</si>
  <si>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</si>
  <si>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</si>
  <si>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</si>
  <si>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</si>
  <si>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</si>
  <si>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</si>
  <si>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</si>
  <si>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</si>
  <si>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</si>
  <si>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</si>
  <si>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</si>
  <si>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</si>
  <si>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</si>
  <si>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</si>
  <si>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</si>
  <si>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</si>
  <si>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</si>
  <si>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</si>
  <si>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</si>
  <si>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</si>
  <si>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</si>
  <si>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</si>
  <si>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</si>
  <si>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</si>
  <si>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</si>
  <si>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</si>
  <si>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</si>
  <si>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</si>
  <si>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</si>
  <si>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</si>
  <si>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</si>
  <si>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</si>
  <si>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</si>
  <si>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</si>
  <si>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</si>
  <si>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</si>
  <si>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</si>
  <si>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</si>
  <si>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</si>
  <si>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</si>
  <si>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</si>
  <si>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</si>
  <si>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</si>
  <si>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</si>
  <si>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</si>
  <si>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</si>
  <si>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</si>
  <si>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</si>
  <si>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</si>
  <si>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</si>
  <si>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</si>
  <si>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</si>
  <si>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</si>
  <si>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</si>
  <si>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</si>
  <si>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</si>
  <si>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</si>
  <si>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</si>
  <si>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</si>
  <si>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</si>
  <si>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</si>
  <si>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</si>
  <si>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</si>
  <si>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</si>
  <si>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</si>
  <si>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</si>
  <si>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</si>
  <si>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</si>
  <si>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</si>
  <si>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</si>
  <si>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</si>
  <si>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</si>
  <si>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</si>
  <si>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</si>
  <si>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</si>
  <si>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</si>
  <si>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</si>
  <si>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</si>
  <si>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</si>
  <si>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</si>
  <si>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</si>
  <si>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</si>
  <si>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</si>
  <si>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</si>
  <si>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</si>
  <si>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</si>
  <si>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</si>
  <si>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</si>
  <si>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</si>
  <si>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t xml:space="preserve">                              </t>
  </si>
  <si>
    <t>Contador</t>
  </si>
  <si>
    <t>APROBADO POR:</t>
  </si>
  <si>
    <t>Merly L. Mejía F.</t>
  </si>
  <si>
    <t>Belkys De Oleo</t>
  </si>
  <si>
    <t>Martha L. Contreras M.</t>
  </si>
  <si>
    <t xml:space="preserve">       Enc. Depto.Administrativo-Financiero</t>
  </si>
  <si>
    <t>No. DE CHEQUE /</t>
  </si>
  <si>
    <t>TRANSFERENCIAS</t>
  </si>
  <si>
    <t>ESTADOS DE INGRESOS Y EGRESOS</t>
  </si>
  <si>
    <t xml:space="preserve">DIRECCIÓN GENERAL DE CONTRATACIONES PÚBLICAS </t>
  </si>
  <si>
    <t xml:space="preserve">Comisiones y gastos bancarios </t>
  </si>
  <si>
    <t>MES DE NOVIEMBRE 2022</t>
  </si>
  <si>
    <t>Balance anterior al 31/10/2022</t>
  </si>
  <si>
    <t>Mes de Noviembre</t>
  </si>
  <si>
    <t>Tercera Regularizacion Fondo Reponible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</si>
</sst>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164" fontId="7" fillId="0" borderId="11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2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4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3" xfId="1" applyFont="1" applyBorder="1" applyAlignment="1">
      <alignment vertical="center" wrapText="1"/>
    </xf>
    <xf numFmtId="14" fontId="8" fillId="2" borderId="15" xfId="0" applyNumberFormat="1" applyFont="1" applyFill="1" applyBorder="1"/>
    <xf numFmtId="49" fontId="8" fillId="2" borderId="12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2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1" xfId="1" applyFont="1" applyBorder="1" applyAlignment="1">
      <alignment vertical="center" wrapText="1"/>
    </xf>
    <xf numFmtId="49" fontId="17" fillId="2" borderId="12" xfId="0" applyNumberFormat="1" applyFont="1" applyFill="1" applyBorder="1" applyAlignment="1">
      <alignment horizontal="center"/>
    </xf>
    <xf numFmtId="164" fontId="18" fillId="0" borderId="14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2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 wrapText="1"/>
    </xf>
    <xf numFmtId="164" fontId="18" fillId="3" borderId="14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6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164" fontId="18" fillId="0" borderId="18" xfId="1" applyFont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14" fontId="12" fillId="0" borderId="13" xfId="0" applyNumberFormat="1" applyFont="1" applyBorder="1" applyAlignment="1">
      <alignment horizontal="right" vertical="center"/>
    </xf>
    <xf numFmtId="49" fontId="11" fillId="2" borderId="25" xfId="0" applyNumberFormat="1" applyFont="1" applyFill="1" applyBorder="1" applyAlignment="1">
      <alignment horizontal="center"/>
    </xf>
    <xf numFmtId="0" fontId="17" fillId="0" borderId="13" xfId="0" applyFont="1" applyBorder="1" applyAlignment="1">
      <alignment vertical="center"/>
    </xf>
    <xf numFmtId="164" fontId="17" fillId="0" borderId="13" xfId="1" applyFont="1" applyBorder="1" applyAlignment="1">
      <alignment horizontal="right" vertical="center"/>
    </xf>
    <xf numFmtId="4" fontId="12" fillId="2" borderId="13" xfId="0" applyNumberFormat="1" applyFont="1" applyFill="1" applyBorder="1" applyAlignment="1">
      <alignment horizontal="right"/>
    </xf>
    <xf numFmtId="14" fontId="12" fillId="3" borderId="26" xfId="0" applyNumberFormat="1" applyFont="1" applyFill="1" applyBorder="1" applyAlignment="1">
      <alignment horizontal="right" vertical="center"/>
    </xf>
    <xf numFmtId="49" fontId="11" fillId="3" borderId="27" xfId="0" applyNumberFormat="1" applyFont="1" applyFill="1" applyBorder="1" applyAlignment="1">
      <alignment horizontal="center"/>
    </xf>
    <xf numFmtId="0" fontId="17" fillId="3" borderId="27" xfId="0" applyFont="1" applyFill="1" applyBorder="1" applyAlignment="1">
      <alignment vertical="center"/>
    </xf>
    <xf numFmtId="164" fontId="17" fillId="3" borderId="28" xfId="1" applyFont="1" applyFill="1" applyBorder="1" applyAlignment="1">
      <alignment horizontal="right" vertical="center"/>
    </xf>
    <xf numFmtId="164" fontId="22" fillId="3" borderId="27" xfId="1" applyFont="1" applyFill="1" applyBorder="1" applyAlignment="1">
      <alignment horizontal="right" vertical="center" wrapText="1"/>
    </xf>
    <xf numFmtId="164" fontId="18" fillId="3" borderId="29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5" xfId="0" applyNumberFormat="1" applyFont="1" applyFill="1" applyBorder="1"/>
    <xf numFmtId="0" fontId="19" fillId="0" borderId="12" xfId="0" applyFont="1" applyBorder="1" applyAlignment="1">
      <alignment vertical="center"/>
    </xf>
    <xf numFmtId="0" fontId="0" fillId="0" borderId="6" xfId="0" applyBorder="1"/>
    <xf numFmtId="0" fontId="17" fillId="0" borderId="30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7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164" fontId="0" fillId="0" borderId="0" xfId="0" applyNumberFormat="1"/>
    <xf numFmtId="14" fontId="17" fillId="2" borderId="15" xfId="0" applyNumberFormat="1" applyFont="1" applyFill="1" applyBorder="1"/>
    <xf numFmtId="14" fontId="17" fillId="2" borderId="31" xfId="0" applyNumberFormat="1" applyFont="1" applyFill="1" applyBorder="1"/>
    <xf numFmtId="0" fontId="14" fillId="3" borderId="23" xfId="0" applyFont="1" applyFill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17" fillId="0" borderId="0" xfId="0" applyFont="1"/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/>
    <xf numFmtId="14" fontId="18" fillId="2" borderId="0" xfId="0" applyNumberFormat="1" applyFont="1" applyFill="1" applyBorder="1" applyAlignment="1">
      <alignment horizontal="right" vertical="center"/>
    </xf>
    <xf numFmtId="49" fontId="17" fillId="2" borderId="0" xfId="0" applyNumberFormat="1" applyFont="1" applyFill="1" applyBorder="1" applyAlignment="1">
      <alignment horizontal="center"/>
    </xf>
    <xf numFmtId="0" fontId="17" fillId="0" borderId="0" xfId="0" applyFont="1" applyAlignment="1"/>
    <xf numFmtId="14" fontId="18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/>
    <xf numFmtId="164" fontId="17" fillId="2" borderId="0" xfId="1" applyFont="1" applyFill="1" applyBorder="1" applyAlignment="1">
      <alignment vertical="center"/>
    </xf>
    <xf numFmtId="164" fontId="22" fillId="2" borderId="0" xfId="1" applyFont="1" applyFill="1" applyBorder="1" applyAlignment="1">
      <alignment vertical="center" wrapText="1"/>
    </xf>
    <xf numFmtId="164" fontId="18" fillId="2" borderId="0" xfId="1" applyFont="1" applyFill="1" applyBorder="1" applyAlignment="1">
      <alignment vertical="center"/>
    </xf>
    <xf numFmtId="0" fontId="30" fillId="0" borderId="0" xfId="0" applyFont="1" applyAlignment="1"/>
    <xf numFmtId="0" fontId="31" fillId="0" borderId="0" xfId="0" applyFont="1" applyAlignment="1"/>
    <xf numFmtId="0" fontId="25" fillId="0" borderId="0" xfId="0" applyFont="1" applyAlignment="1"/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3" borderId="34" xfId="0" applyFont="1" applyFill="1" applyBorder="1" applyAlignment="1">
      <alignment vertical="center"/>
    </xf>
    <xf numFmtId="0" fontId="14" fillId="3" borderId="3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14" fontId="17" fillId="2" borderId="9" xfId="0" applyNumberFormat="1" applyFont="1" applyFill="1" applyBorder="1" applyAlignment="1">
      <alignment horizontal="center"/>
    </xf>
    <xf numFmtId="164" fontId="18" fillId="0" borderId="35" xfId="1" applyFont="1" applyBorder="1" applyAlignment="1">
      <alignment vertical="center" wrapText="1"/>
    </xf>
    <xf numFmtId="0" fontId="25" fillId="3" borderId="28" xfId="0" applyFont="1" applyFill="1" applyBorder="1" applyAlignment="1">
      <alignment vertical="center"/>
    </xf>
    <xf numFmtId="164" fontId="25" fillId="3" borderId="28" xfId="1" applyFont="1" applyFill="1" applyBorder="1" applyAlignment="1">
      <alignment horizontal="right" vertical="center"/>
    </xf>
    <xf numFmtId="164" fontId="22" fillId="3" borderId="6" xfId="1" applyFont="1" applyFill="1" applyBorder="1" applyAlignment="1">
      <alignment horizontal="right" vertical="center"/>
    </xf>
    <xf numFmtId="14" fontId="18" fillId="3" borderId="26" xfId="0" applyNumberFormat="1" applyFont="1" applyFill="1" applyBorder="1" applyAlignment="1">
      <alignment horizontal="right" vertical="center"/>
    </xf>
    <xf numFmtId="49" fontId="17" fillId="3" borderId="27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30" xfId="0" applyFont="1" applyBorder="1" applyAlignment="1">
      <alignment horizontal="left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49" fontId="29" fillId="0" borderId="23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85726</xdr:rowOff>
    </xdr:from>
    <xdr:to>
      <xdr:col>6</xdr:col>
      <xdr:colOff>771525</xdr:colOff>
      <xdr:row>5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85726"/>
          <a:ext cx="1390650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2</xdr:col>
      <xdr:colOff>28575</xdr:colOff>
      <xdr:row>5</xdr:row>
      <xdr:rowOff>295274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361950" y="0"/>
          <a:ext cx="161925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29</v>
      </c>
    </row>
    <row r="6" spans="1:6">
      <c r="A6" s="7"/>
      <c r="B6" s="8"/>
      <c r="C6" s="8"/>
      <c r="D6" s="139" t="s">
        <v>0</v>
      </c>
      <c r="E6" s="139" t="s">
        <v>1</v>
      </c>
      <c r="F6" s="14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40"/>
      <c r="E7" s="140"/>
      <c r="F7" s="142"/>
    </row>
    <row r="8" spans="1:6" ht="15.75" thickBot="1">
      <c r="A8" s="11"/>
      <c r="B8" s="19"/>
      <c r="C8" s="14" t="s">
        <v>30</v>
      </c>
      <c r="D8" s="17">
        <v>497582.71</v>
      </c>
      <c r="E8" s="18"/>
      <c r="F8" s="17">
        <v>497582.71</v>
      </c>
    </row>
    <row r="9" spans="1:6" ht="17.25" thickBot="1">
      <c r="A9" s="20"/>
      <c r="B9" s="12"/>
      <c r="C9" s="16" t="s">
        <v>6</v>
      </c>
      <c r="D9" s="15">
        <v>0</v>
      </c>
      <c r="E9" s="13"/>
      <c r="F9" s="17">
        <v>0</v>
      </c>
    </row>
    <row r="10" spans="1:6" ht="17.25" thickBot="1">
      <c r="A10" s="29">
        <v>42614</v>
      </c>
      <c r="B10" s="30" t="s">
        <v>31</v>
      </c>
      <c r="C10" s="16" t="s">
        <v>45</v>
      </c>
      <c r="D10" s="15"/>
      <c r="E10" s="22">
        <v>4562.24</v>
      </c>
      <c r="F10" s="24">
        <f>F8+F9-E10</f>
        <v>493020.47000000003</v>
      </c>
    </row>
    <row r="11" spans="1:6" ht="17.25" thickBot="1">
      <c r="A11" s="29">
        <v>42614</v>
      </c>
      <c r="B11" s="30" t="s">
        <v>32</v>
      </c>
      <c r="C11" s="16" t="s">
        <v>46</v>
      </c>
      <c r="D11" s="15"/>
      <c r="E11" s="22">
        <v>5939.52</v>
      </c>
      <c r="F11" s="24">
        <f t="shared" ref="F11" si="0">F9+F10-E11</f>
        <v>487080.95</v>
      </c>
    </row>
    <row r="12" spans="1:6" ht="17.25" thickBot="1">
      <c r="A12" s="29">
        <v>42615</v>
      </c>
      <c r="B12" s="30" t="s">
        <v>33</v>
      </c>
      <c r="C12" s="16" t="s">
        <v>47</v>
      </c>
      <c r="D12" s="15"/>
      <c r="E12" s="22">
        <v>4542.6000000000004</v>
      </c>
      <c r="F12" s="24">
        <f>F11-E12</f>
        <v>482538.35000000003</v>
      </c>
    </row>
    <row r="13" spans="1:6" ht="17.25" thickBot="1">
      <c r="A13" s="29">
        <v>42615</v>
      </c>
      <c r="B13" s="30" t="s">
        <v>34</v>
      </c>
      <c r="C13" s="16" t="s">
        <v>48</v>
      </c>
      <c r="D13" s="15"/>
      <c r="E13" s="22">
        <v>5386.71</v>
      </c>
      <c r="F13" s="24">
        <f t="shared" ref="F13:F24" si="1">F12-E13</f>
        <v>477151.64</v>
      </c>
    </row>
    <row r="14" spans="1:6" ht="17.25" thickBot="1">
      <c r="A14" s="29">
        <v>42615</v>
      </c>
      <c r="B14" s="30" t="s">
        <v>35</v>
      </c>
      <c r="C14" s="16" t="s">
        <v>49</v>
      </c>
      <c r="D14" s="15"/>
      <c r="E14" s="22">
        <v>24030</v>
      </c>
      <c r="F14" s="24">
        <f t="shared" si="1"/>
        <v>453121.64</v>
      </c>
    </row>
    <row r="15" spans="1:6" ht="17.25" thickBot="1">
      <c r="A15" s="29">
        <v>42620</v>
      </c>
      <c r="B15" s="30" t="s">
        <v>36</v>
      </c>
      <c r="C15" s="16" t="s">
        <v>16</v>
      </c>
      <c r="D15" s="15"/>
      <c r="E15" s="22">
        <v>5411.25</v>
      </c>
      <c r="F15" s="24">
        <f t="shared" si="1"/>
        <v>447710.39</v>
      </c>
    </row>
    <row r="16" spans="1:6" ht="17.25" thickBot="1">
      <c r="A16" s="29">
        <v>42621</v>
      </c>
      <c r="B16" s="30" t="s">
        <v>37</v>
      </c>
      <c r="C16" s="16" t="s">
        <v>20</v>
      </c>
      <c r="D16" s="15"/>
      <c r="E16" s="22">
        <v>3540</v>
      </c>
      <c r="F16" s="24">
        <f t="shared" si="1"/>
        <v>444170.39</v>
      </c>
    </row>
    <row r="17" spans="1:6" ht="17.25" thickBot="1">
      <c r="A17" s="29">
        <v>42621</v>
      </c>
      <c r="B17" s="30" t="s">
        <v>38</v>
      </c>
      <c r="C17" s="16" t="s">
        <v>20</v>
      </c>
      <c r="D17" s="15"/>
      <c r="E17" s="22">
        <v>7380</v>
      </c>
      <c r="F17" s="24">
        <f t="shared" si="1"/>
        <v>436790.39</v>
      </c>
    </row>
    <row r="18" spans="1:6" ht="17.25" thickBot="1">
      <c r="A18" s="32">
        <v>42621</v>
      </c>
      <c r="B18" s="33" t="s">
        <v>39</v>
      </c>
      <c r="C18" s="34" t="s">
        <v>27</v>
      </c>
      <c r="D18" s="35"/>
      <c r="E18" s="36">
        <v>0</v>
      </c>
      <c r="F18" s="24">
        <f t="shared" si="1"/>
        <v>436790.39</v>
      </c>
    </row>
    <row r="19" spans="1:6" ht="17.25" thickBot="1">
      <c r="A19" s="29">
        <v>42621</v>
      </c>
      <c r="B19" s="30" t="s">
        <v>40</v>
      </c>
      <c r="C19" s="16" t="s">
        <v>23</v>
      </c>
      <c r="D19" s="15"/>
      <c r="E19" s="22">
        <v>6333.08</v>
      </c>
      <c r="F19" s="24">
        <f t="shared" si="1"/>
        <v>430457.31</v>
      </c>
    </row>
    <row r="20" spans="1:6" ht="17.25" thickBot="1">
      <c r="A20" s="29">
        <v>42625</v>
      </c>
      <c r="B20" s="30" t="s">
        <v>41</v>
      </c>
      <c r="C20" s="16" t="s">
        <v>50</v>
      </c>
      <c r="D20" s="15"/>
      <c r="E20" s="22">
        <v>2500</v>
      </c>
      <c r="F20" s="24">
        <f t="shared" si="1"/>
        <v>427957.31</v>
      </c>
    </row>
    <row r="21" spans="1:6" ht="17.25" thickBot="1">
      <c r="A21" s="29">
        <v>42625</v>
      </c>
      <c r="B21" s="30" t="s">
        <v>42</v>
      </c>
      <c r="C21" s="16" t="s">
        <v>51</v>
      </c>
      <c r="D21" s="15"/>
      <c r="E21" s="22">
        <v>27310.6</v>
      </c>
      <c r="F21" s="24">
        <f t="shared" si="1"/>
        <v>400646.71</v>
      </c>
    </row>
    <row r="22" spans="1:6" ht="17.25" thickBot="1">
      <c r="A22" s="31">
        <v>42616</v>
      </c>
      <c r="B22" s="30" t="s">
        <v>43</v>
      </c>
      <c r="C22" s="16" t="s">
        <v>52</v>
      </c>
      <c r="D22" s="15"/>
      <c r="E22" s="22">
        <v>9300</v>
      </c>
      <c r="F22" s="24">
        <f t="shared" si="1"/>
        <v>391346.71</v>
      </c>
    </row>
    <row r="23" spans="1:6" ht="17.25" thickBot="1">
      <c r="A23" s="31">
        <v>42642</v>
      </c>
      <c r="B23" s="30" t="s">
        <v>44</v>
      </c>
      <c r="C23" s="16" t="s">
        <v>53</v>
      </c>
      <c r="D23" s="15"/>
      <c r="E23" s="22">
        <v>17373.75</v>
      </c>
      <c r="F23" s="24">
        <f t="shared" si="1"/>
        <v>373972.96</v>
      </c>
    </row>
    <row r="24" spans="1:6" ht="17.25" thickBot="1">
      <c r="A24" s="25"/>
      <c r="B24" s="21"/>
      <c r="C24" s="5" t="s">
        <v>9</v>
      </c>
      <c r="D24" s="4"/>
      <c r="E24" s="4">
        <v>289.64</v>
      </c>
      <c r="F24" s="24">
        <f t="shared" si="1"/>
        <v>373683.32</v>
      </c>
    </row>
    <row r="25" spans="1:6" ht="17.25" thickBot="1">
      <c r="A25" s="25"/>
      <c r="B25" s="21"/>
      <c r="C25" s="5" t="s">
        <v>13</v>
      </c>
      <c r="D25" s="15"/>
      <c r="E25" s="28">
        <f>E10+E11+E12+E13+E14+E15+E16+E17+E18+E19+E20+E21+E22+E23</f>
        <v>123609.75</v>
      </c>
      <c r="F25" s="24"/>
    </row>
    <row r="26" spans="1:6" ht="16.5">
      <c r="A26" s="25"/>
      <c r="B26" s="21"/>
      <c r="C26" s="16"/>
      <c r="D26" s="15"/>
      <c r="E26" s="27"/>
      <c r="F26" s="17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61" t="s">
        <v>54</v>
      </c>
    </row>
    <row r="6" spans="1:6">
      <c r="A6" s="7"/>
      <c r="B6" s="8"/>
      <c r="C6" s="8"/>
      <c r="D6" s="139" t="s">
        <v>0</v>
      </c>
      <c r="E6" s="139" t="s">
        <v>1</v>
      </c>
      <c r="F6" s="141" t="s">
        <v>2</v>
      </c>
    </row>
    <row r="7" spans="1:6" ht="15.75" thickBot="1">
      <c r="A7" s="9" t="s">
        <v>3</v>
      </c>
      <c r="B7" s="37" t="s">
        <v>4</v>
      </c>
      <c r="C7" s="37" t="s">
        <v>5</v>
      </c>
      <c r="D7" s="140"/>
      <c r="E7" s="140"/>
      <c r="F7" s="142"/>
    </row>
    <row r="8" spans="1:6" ht="15.75" thickBot="1">
      <c r="A8" s="39"/>
      <c r="B8" s="40"/>
      <c r="C8" s="41" t="s">
        <v>64</v>
      </c>
      <c r="D8" s="42">
        <v>212484.71</v>
      </c>
      <c r="E8" s="43"/>
      <c r="F8" s="42">
        <v>212484.71</v>
      </c>
    </row>
    <row r="9" spans="1:6" ht="17.25" thickBot="1">
      <c r="A9" s="20"/>
      <c r="B9" s="44"/>
      <c r="C9" s="45" t="s">
        <v>6</v>
      </c>
      <c r="D9" s="46">
        <v>0</v>
      </c>
      <c r="E9" s="47"/>
      <c r="F9" s="42">
        <v>0</v>
      </c>
    </row>
    <row r="10" spans="1:6" ht="17.25" thickBot="1">
      <c r="A10" s="38"/>
      <c r="B10" s="48" t="s">
        <v>55</v>
      </c>
      <c r="C10" s="45" t="s">
        <v>65</v>
      </c>
      <c r="D10" s="46"/>
      <c r="E10" s="22">
        <v>35825.93</v>
      </c>
      <c r="F10" s="49">
        <f>F8-E10</f>
        <v>176658.78</v>
      </c>
    </row>
    <row r="11" spans="1:6" ht="17.25" thickBot="1">
      <c r="A11" s="38"/>
      <c r="B11" s="48" t="s">
        <v>56</v>
      </c>
      <c r="C11" s="45" t="s">
        <v>19</v>
      </c>
      <c r="D11" s="46"/>
      <c r="E11" s="22">
        <v>4983.2299999999996</v>
      </c>
      <c r="F11" s="49">
        <f>F10-E11</f>
        <v>171675.55</v>
      </c>
    </row>
    <row r="12" spans="1:6" ht="17.25" thickBot="1">
      <c r="A12" s="38"/>
      <c r="B12" s="48" t="s">
        <v>57</v>
      </c>
      <c r="C12" s="45" t="s">
        <v>66</v>
      </c>
      <c r="D12" s="46"/>
      <c r="E12" s="22">
        <v>19600</v>
      </c>
      <c r="F12" s="49">
        <f t="shared" ref="F12:F19" si="0">F11-E12</f>
        <v>152075.54999999999</v>
      </c>
    </row>
    <row r="13" spans="1:6" ht="17.25" thickBot="1">
      <c r="A13" s="38"/>
      <c r="B13" s="48" t="s">
        <v>58</v>
      </c>
      <c r="C13" s="45" t="s">
        <v>15</v>
      </c>
      <c r="D13" s="46"/>
      <c r="E13" s="22">
        <v>17501.400000000001</v>
      </c>
      <c r="F13" s="49">
        <f t="shared" si="0"/>
        <v>134574.15</v>
      </c>
    </row>
    <row r="14" spans="1:6" ht="17.25" thickBot="1">
      <c r="A14" s="38"/>
      <c r="B14" s="48" t="s">
        <v>59</v>
      </c>
      <c r="C14" s="45" t="s">
        <v>15</v>
      </c>
      <c r="D14" s="46"/>
      <c r="E14" s="22">
        <v>9323</v>
      </c>
      <c r="F14" s="49">
        <f t="shared" si="0"/>
        <v>125251.15</v>
      </c>
    </row>
    <row r="15" spans="1:6" ht="17.25" thickBot="1">
      <c r="A15" s="38"/>
      <c r="B15" s="48" t="s">
        <v>60</v>
      </c>
      <c r="C15" s="45" t="s">
        <v>67</v>
      </c>
      <c r="D15" s="46"/>
      <c r="E15" s="22">
        <v>52651.83</v>
      </c>
      <c r="F15" s="49">
        <f t="shared" si="0"/>
        <v>72599.319999999992</v>
      </c>
    </row>
    <row r="16" spans="1:6" ht="17.25" thickBot="1">
      <c r="A16" s="38"/>
      <c r="B16" s="48" t="s">
        <v>61</v>
      </c>
      <c r="C16" s="45" t="s">
        <v>68</v>
      </c>
      <c r="D16" s="46"/>
      <c r="E16" s="22">
        <v>3051</v>
      </c>
      <c r="F16" s="49">
        <f t="shared" si="0"/>
        <v>69548.319999999992</v>
      </c>
    </row>
    <row r="17" spans="1:6" ht="17.25" thickBot="1">
      <c r="A17" s="38"/>
      <c r="B17" s="48" t="s">
        <v>62</v>
      </c>
      <c r="C17" s="45" t="s">
        <v>69</v>
      </c>
      <c r="D17" s="46"/>
      <c r="E17" s="22">
        <v>22900</v>
      </c>
      <c r="F17" s="49">
        <f t="shared" si="0"/>
        <v>46648.319999999992</v>
      </c>
    </row>
    <row r="18" spans="1:6" ht="17.25" thickBot="1">
      <c r="A18" s="38"/>
      <c r="B18" s="48" t="s">
        <v>63</v>
      </c>
      <c r="C18" s="50" t="s">
        <v>70</v>
      </c>
      <c r="D18" s="51"/>
      <c r="E18" s="26">
        <v>4410</v>
      </c>
      <c r="F18" s="49">
        <f t="shared" si="0"/>
        <v>42238.319999999992</v>
      </c>
    </row>
    <row r="19" spans="1:6" ht="17.25" thickBot="1">
      <c r="A19" s="25"/>
      <c r="B19" s="21"/>
      <c r="C19" s="52" t="s">
        <v>9</v>
      </c>
      <c r="D19" s="53"/>
      <c r="E19" s="26">
        <v>633.05999999999995</v>
      </c>
      <c r="F19" s="49">
        <f t="shared" si="0"/>
        <v>41605.259999999995</v>
      </c>
    </row>
    <row r="20" spans="1:6" ht="17.25" thickBot="1">
      <c r="A20" s="55"/>
      <c r="B20" s="56"/>
      <c r="C20" s="57" t="s">
        <v>13</v>
      </c>
      <c r="D20" s="58"/>
      <c r="E20" s="59">
        <f>E10+E11+E12+E13+E14+E15+E16+E17+E18</f>
        <v>170246.39</v>
      </c>
      <c r="F20" s="60"/>
    </row>
    <row r="21" spans="1:6" ht="16.5">
      <c r="A21" s="25"/>
      <c r="B21" s="21"/>
      <c r="C21" s="45"/>
      <c r="D21" s="46"/>
      <c r="E21" s="54"/>
      <c r="F21" s="4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12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44"/>
      <c r="E7" s="144"/>
      <c r="F7" s="146"/>
    </row>
    <row r="8" spans="1:6" ht="15.75" thickBot="1">
      <c r="A8" s="63"/>
      <c r="B8" s="64"/>
      <c r="C8" s="41" t="s">
        <v>71</v>
      </c>
      <c r="D8" s="65">
        <v>438468.71</v>
      </c>
      <c r="E8" s="43"/>
      <c r="F8" s="65">
        <v>438468.71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438468.71</v>
      </c>
    </row>
    <row r="10" spans="1:6" ht="17.25" thickBot="1">
      <c r="A10" s="38">
        <v>42745</v>
      </c>
      <c r="B10" s="48" t="s">
        <v>72</v>
      </c>
      <c r="C10" s="45" t="s">
        <v>20</v>
      </c>
      <c r="D10" s="46"/>
      <c r="E10" s="22">
        <v>9074.52</v>
      </c>
      <c r="F10" s="49">
        <f>F9-E10</f>
        <v>429394.19</v>
      </c>
    </row>
    <row r="11" spans="1:6" ht="17.25" thickBot="1">
      <c r="A11" s="38">
        <v>42745</v>
      </c>
      <c r="B11" s="48" t="s">
        <v>73</v>
      </c>
      <c r="C11" s="45" t="s">
        <v>20</v>
      </c>
      <c r="D11" s="46"/>
      <c r="E11" s="22">
        <v>5002.33</v>
      </c>
      <c r="F11" s="49">
        <f t="shared" ref="F11:F20" si="0">F10-E11</f>
        <v>424391.86</v>
      </c>
    </row>
    <row r="12" spans="1:6" ht="17.25" thickBot="1">
      <c r="A12" s="38">
        <v>42745</v>
      </c>
      <c r="B12" s="48" t="s">
        <v>74</v>
      </c>
      <c r="C12" s="45" t="s">
        <v>82</v>
      </c>
      <c r="D12" s="46"/>
      <c r="E12" s="22">
        <v>41860.92</v>
      </c>
      <c r="F12" s="49">
        <f t="shared" si="0"/>
        <v>382530.94</v>
      </c>
    </row>
    <row r="13" spans="1:6" ht="17.25" thickBot="1">
      <c r="A13" s="38">
        <v>42746</v>
      </c>
      <c r="B13" s="48" t="s">
        <v>75</v>
      </c>
      <c r="C13" s="45" t="s">
        <v>10</v>
      </c>
      <c r="D13" s="46"/>
      <c r="E13" s="22">
        <v>5085</v>
      </c>
      <c r="F13" s="49">
        <f t="shared" si="0"/>
        <v>377445.94</v>
      </c>
    </row>
    <row r="14" spans="1:6" ht="17.25" thickBot="1">
      <c r="A14" s="38">
        <v>42747</v>
      </c>
      <c r="B14" s="48" t="s">
        <v>76</v>
      </c>
      <c r="C14" s="45" t="s">
        <v>83</v>
      </c>
      <c r="D14" s="46"/>
      <c r="E14" s="22">
        <v>10576.8</v>
      </c>
      <c r="F14" s="49">
        <f t="shared" si="0"/>
        <v>366869.14</v>
      </c>
    </row>
    <row r="15" spans="1:6" ht="17.25" thickBot="1">
      <c r="A15" s="38">
        <v>42748</v>
      </c>
      <c r="B15" s="48" t="s">
        <v>77</v>
      </c>
      <c r="C15" s="45" t="s">
        <v>84</v>
      </c>
      <c r="D15" s="46"/>
      <c r="E15" s="22">
        <v>10400</v>
      </c>
      <c r="F15" s="49">
        <f t="shared" si="0"/>
        <v>356469.14</v>
      </c>
    </row>
    <row r="16" spans="1:6" ht="17.25" thickBot="1">
      <c r="A16" s="38">
        <v>42751</v>
      </c>
      <c r="B16" s="48" t="s">
        <v>78</v>
      </c>
      <c r="C16" s="45" t="s">
        <v>85</v>
      </c>
      <c r="D16" s="46"/>
      <c r="E16" s="22">
        <v>5390</v>
      </c>
      <c r="F16" s="49">
        <f t="shared" si="0"/>
        <v>351079.14</v>
      </c>
    </row>
    <row r="17" spans="1:6" ht="17.25" thickBot="1">
      <c r="A17" s="38">
        <v>42745</v>
      </c>
      <c r="B17" s="48" t="s">
        <v>79</v>
      </c>
      <c r="C17" s="45" t="s">
        <v>86</v>
      </c>
      <c r="D17" s="46"/>
      <c r="E17" s="22">
        <v>29841</v>
      </c>
      <c r="F17" s="49">
        <f t="shared" si="0"/>
        <v>321238.14</v>
      </c>
    </row>
    <row r="18" spans="1:6" ht="17.25" thickBot="1">
      <c r="A18" s="38">
        <v>42754</v>
      </c>
      <c r="B18" s="48" t="s">
        <v>80</v>
      </c>
      <c r="C18" s="50" t="s">
        <v>87</v>
      </c>
      <c r="D18" s="51"/>
      <c r="E18" s="26">
        <v>8700</v>
      </c>
      <c r="F18" s="49">
        <f t="shared" si="0"/>
        <v>312538.14</v>
      </c>
    </row>
    <row r="19" spans="1:6" ht="17.25" thickBot="1">
      <c r="A19" s="62">
        <v>42766</v>
      </c>
      <c r="B19" s="48" t="s">
        <v>81</v>
      </c>
      <c r="C19" s="50" t="s">
        <v>88</v>
      </c>
      <c r="D19" s="51"/>
      <c r="E19" s="26">
        <v>15200</v>
      </c>
      <c r="F19" s="49">
        <f t="shared" si="0"/>
        <v>297338.14</v>
      </c>
    </row>
    <row r="20" spans="1:6" ht="17.25" thickBot="1">
      <c r="A20" s="70"/>
      <c r="B20" s="71"/>
      <c r="C20" s="72" t="s">
        <v>9</v>
      </c>
      <c r="D20" s="73"/>
      <c r="E20" s="74">
        <v>368.39</v>
      </c>
      <c r="F20" s="49">
        <f t="shared" si="0"/>
        <v>296969.75</v>
      </c>
    </row>
    <row r="21" spans="1:6" ht="30" customHeight="1" thickBot="1">
      <c r="A21" s="75"/>
      <c r="B21" s="76"/>
      <c r="C21" s="77" t="s">
        <v>13</v>
      </c>
      <c r="D21" s="78"/>
      <c r="E21" s="79">
        <f>E10+E11+E12+E13+E14+E15+E16+E17+E18+E19</f>
        <v>141130.57</v>
      </c>
      <c r="F21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14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44"/>
      <c r="E7" s="144"/>
      <c r="F7" s="146"/>
    </row>
    <row r="8" spans="1:6" ht="15.75" thickBot="1">
      <c r="A8" s="63"/>
      <c r="B8" s="64"/>
      <c r="C8" s="41" t="s">
        <v>97</v>
      </c>
      <c r="D8" s="65">
        <v>296969.75</v>
      </c>
      <c r="E8" s="43"/>
      <c r="F8" s="65">
        <v>296969.75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82">
        <v>42768</v>
      </c>
      <c r="B10" s="48" t="s">
        <v>89</v>
      </c>
      <c r="C10" s="45" t="s">
        <v>23</v>
      </c>
      <c r="D10" s="46"/>
      <c r="E10" s="22">
        <v>8245.98</v>
      </c>
      <c r="F10" s="49">
        <f>F8-E10</f>
        <v>288723.77</v>
      </c>
    </row>
    <row r="11" spans="1:6" ht="17.25" thickBot="1">
      <c r="A11" s="82">
        <v>42775</v>
      </c>
      <c r="B11" s="48" t="s">
        <v>90</v>
      </c>
      <c r="C11" s="45" t="s">
        <v>21</v>
      </c>
      <c r="D11" s="46"/>
      <c r="E11" s="22">
        <v>8266.0400000000009</v>
      </c>
      <c r="F11" s="49">
        <f t="shared" ref="F11:F17" si="0">F10-E11</f>
        <v>280457.73000000004</v>
      </c>
    </row>
    <row r="12" spans="1:6" ht="17.25" thickBot="1">
      <c r="A12" s="82">
        <v>42776</v>
      </c>
      <c r="B12" s="48" t="s">
        <v>91</v>
      </c>
      <c r="C12" s="45" t="s">
        <v>15</v>
      </c>
      <c r="D12" s="46"/>
      <c r="E12" s="22">
        <v>1412</v>
      </c>
      <c r="F12" s="49">
        <f t="shared" si="0"/>
        <v>279045.73000000004</v>
      </c>
    </row>
    <row r="13" spans="1:6" ht="17.25" thickBot="1">
      <c r="A13" s="82">
        <v>42776</v>
      </c>
      <c r="B13" s="48" t="s">
        <v>92</v>
      </c>
      <c r="C13" s="45" t="s">
        <v>15</v>
      </c>
      <c r="D13" s="46"/>
      <c r="E13" s="22">
        <v>6471</v>
      </c>
      <c r="F13" s="49">
        <f t="shared" si="0"/>
        <v>272574.73000000004</v>
      </c>
    </row>
    <row r="14" spans="1:6" ht="17.25" thickBot="1">
      <c r="A14" s="6">
        <v>42786</v>
      </c>
      <c r="B14" s="48" t="s">
        <v>93</v>
      </c>
      <c r="C14" s="45" t="s">
        <v>96</v>
      </c>
      <c r="D14" s="46"/>
      <c r="E14" s="22">
        <v>5200</v>
      </c>
      <c r="F14" s="49">
        <f t="shared" si="0"/>
        <v>267374.73000000004</v>
      </c>
    </row>
    <row r="15" spans="1:6" ht="17.25" thickBot="1">
      <c r="A15" s="6">
        <v>42788</v>
      </c>
      <c r="B15" s="48" t="s">
        <v>94</v>
      </c>
      <c r="C15" s="45" t="s">
        <v>21</v>
      </c>
      <c r="D15" s="46"/>
      <c r="E15" s="22">
        <v>3479.42</v>
      </c>
      <c r="F15" s="49">
        <f t="shared" si="0"/>
        <v>263895.31000000006</v>
      </c>
    </row>
    <row r="16" spans="1:6" ht="17.25" thickBot="1">
      <c r="A16" s="6">
        <v>42794</v>
      </c>
      <c r="B16" s="48" t="s">
        <v>95</v>
      </c>
      <c r="C16" s="45" t="s">
        <v>82</v>
      </c>
      <c r="D16" s="46"/>
      <c r="E16" s="22">
        <v>58448.59</v>
      </c>
      <c r="F16" s="49">
        <f t="shared" si="0"/>
        <v>205446.72000000006</v>
      </c>
    </row>
    <row r="17" spans="1:6" ht="17.25" thickBot="1">
      <c r="A17" s="70"/>
      <c r="B17" s="71"/>
      <c r="C17" s="72" t="s">
        <v>9</v>
      </c>
      <c r="D17" s="73"/>
      <c r="E17" s="74">
        <v>247.25</v>
      </c>
      <c r="F17" s="49">
        <f t="shared" si="0"/>
        <v>205199.47000000006</v>
      </c>
    </row>
    <row r="18" spans="1:6" ht="29.25" customHeight="1" thickBot="1">
      <c r="A18" s="75"/>
      <c r="B18" s="76"/>
      <c r="C18" s="77" t="s">
        <v>13</v>
      </c>
      <c r="D18" s="78"/>
      <c r="E18" s="79">
        <f>E10+E11+E12+E13+E14+E15+E16</f>
        <v>91523.03</v>
      </c>
      <c r="F18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98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44"/>
      <c r="E7" s="144"/>
      <c r="F7" s="146"/>
    </row>
    <row r="8" spans="1:6" ht="15.75" thickBot="1">
      <c r="A8" s="63"/>
      <c r="B8" s="83"/>
      <c r="C8" s="41" t="s">
        <v>117</v>
      </c>
      <c r="D8" s="65">
        <v>205199.47</v>
      </c>
      <c r="E8" s="43"/>
      <c r="F8" s="65">
        <v>205199.47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6">
        <v>42796</v>
      </c>
      <c r="B10" s="21" t="s">
        <v>99</v>
      </c>
      <c r="C10" s="45" t="s">
        <v>111</v>
      </c>
      <c r="D10" s="46"/>
      <c r="E10" s="22">
        <v>9600</v>
      </c>
      <c r="F10" s="49">
        <f>F8-E10</f>
        <v>195599.47</v>
      </c>
    </row>
    <row r="11" spans="1:6" ht="17.25" thickBot="1">
      <c r="A11" s="6">
        <v>42801</v>
      </c>
      <c r="B11" s="21" t="s">
        <v>100</v>
      </c>
      <c r="C11" s="45" t="s">
        <v>112</v>
      </c>
      <c r="D11" s="46"/>
      <c r="E11" s="22">
        <v>10700</v>
      </c>
      <c r="F11" s="49">
        <f>F10-E11</f>
        <v>184899.47</v>
      </c>
    </row>
    <row r="12" spans="1:6" ht="17.25" thickBot="1">
      <c r="A12" s="6">
        <v>42802</v>
      </c>
      <c r="B12" s="21" t="s">
        <v>101</v>
      </c>
      <c r="C12" s="45" t="s">
        <v>22</v>
      </c>
      <c r="D12" s="46"/>
      <c r="E12" s="22">
        <v>3815.65</v>
      </c>
      <c r="F12" s="49">
        <f t="shared" ref="F12:F22" si="0">F11-E12</f>
        <v>181083.82</v>
      </c>
    </row>
    <row r="13" spans="1:6" ht="17.25" thickBot="1">
      <c r="A13" s="6">
        <v>42802</v>
      </c>
      <c r="B13" s="21" t="s">
        <v>102</v>
      </c>
      <c r="C13" s="45" t="s">
        <v>113</v>
      </c>
      <c r="D13" s="46"/>
      <c r="E13" s="22">
        <v>11340</v>
      </c>
      <c r="F13" s="49">
        <f t="shared" si="0"/>
        <v>169743.82</v>
      </c>
    </row>
    <row r="14" spans="1:6" ht="17.25" thickBot="1">
      <c r="A14" s="6">
        <v>42803</v>
      </c>
      <c r="B14" s="21" t="s">
        <v>103</v>
      </c>
      <c r="C14" s="45" t="s">
        <v>114</v>
      </c>
      <c r="D14" s="46"/>
      <c r="E14" s="22">
        <v>26426.560000000001</v>
      </c>
      <c r="F14" s="49">
        <f t="shared" si="0"/>
        <v>143317.26</v>
      </c>
    </row>
    <row r="15" spans="1:6" ht="17.25" thickBot="1">
      <c r="A15" s="6">
        <v>42803</v>
      </c>
      <c r="B15" s="21" t="s">
        <v>104</v>
      </c>
      <c r="C15" s="45" t="s">
        <v>27</v>
      </c>
      <c r="D15" s="46"/>
      <c r="E15" s="22">
        <v>0</v>
      </c>
      <c r="F15" s="49">
        <f t="shared" si="0"/>
        <v>143317.26</v>
      </c>
    </row>
    <row r="16" spans="1:6" ht="17.25" thickBot="1">
      <c r="A16" s="6">
        <v>42804</v>
      </c>
      <c r="B16" s="21" t="s">
        <v>105</v>
      </c>
      <c r="C16" s="45" t="s">
        <v>66</v>
      </c>
      <c r="D16" s="46"/>
      <c r="E16" s="22">
        <v>4600</v>
      </c>
      <c r="F16" s="49">
        <f t="shared" si="0"/>
        <v>138717.26</v>
      </c>
    </row>
    <row r="17" spans="1:6" ht="17.25" thickBot="1">
      <c r="A17" s="6">
        <v>42808</v>
      </c>
      <c r="B17" s="21" t="s">
        <v>106</v>
      </c>
      <c r="C17" s="45" t="s">
        <v>19</v>
      </c>
      <c r="D17" s="46"/>
      <c r="E17" s="22">
        <v>9831.7999999999993</v>
      </c>
      <c r="F17" s="49">
        <f t="shared" si="0"/>
        <v>128885.46</v>
      </c>
    </row>
    <row r="18" spans="1:6" ht="17.25" thickBot="1">
      <c r="A18" s="6">
        <v>42814</v>
      </c>
      <c r="B18" s="21" t="s">
        <v>107</v>
      </c>
      <c r="C18" s="45" t="s">
        <v>115</v>
      </c>
      <c r="D18" s="46"/>
      <c r="E18" s="22">
        <v>17900</v>
      </c>
      <c r="F18" s="49">
        <f t="shared" si="0"/>
        <v>110985.46</v>
      </c>
    </row>
    <row r="19" spans="1:6" ht="17.25" thickBot="1">
      <c r="A19" s="6">
        <v>42815</v>
      </c>
      <c r="B19" s="21" t="s">
        <v>108</v>
      </c>
      <c r="C19" s="45" t="s">
        <v>116</v>
      </c>
      <c r="D19" s="46"/>
      <c r="E19" s="22">
        <v>19600</v>
      </c>
      <c r="F19" s="49">
        <f t="shared" si="0"/>
        <v>91385.46</v>
      </c>
    </row>
    <row r="20" spans="1:6" ht="17.25" thickBot="1">
      <c r="A20" s="6">
        <v>42817</v>
      </c>
      <c r="B20" s="21" t="s">
        <v>109</v>
      </c>
      <c r="C20" s="45" t="s">
        <v>111</v>
      </c>
      <c r="D20" s="46"/>
      <c r="E20" s="22">
        <v>23200</v>
      </c>
      <c r="F20" s="49">
        <f t="shared" si="0"/>
        <v>68185.460000000006</v>
      </c>
    </row>
    <row r="21" spans="1:6" ht="17.25" thickBot="1">
      <c r="A21" s="6">
        <v>42821</v>
      </c>
      <c r="B21" s="21" t="s">
        <v>110</v>
      </c>
      <c r="C21" s="45" t="s">
        <v>66</v>
      </c>
      <c r="D21" s="46"/>
      <c r="E21" s="22">
        <v>10400</v>
      </c>
      <c r="F21" s="49">
        <f t="shared" si="0"/>
        <v>57785.460000000006</v>
      </c>
    </row>
    <row r="22" spans="1:6" ht="17.25" thickBot="1">
      <c r="A22" s="70"/>
      <c r="B22" s="71"/>
      <c r="C22" s="72" t="s">
        <v>9</v>
      </c>
      <c r="D22" s="73"/>
      <c r="E22" s="74">
        <v>10541.59</v>
      </c>
      <c r="F22" s="49">
        <f t="shared" si="0"/>
        <v>47243.87000000001</v>
      </c>
    </row>
    <row r="23" spans="1:6" ht="27.75" customHeight="1" thickBot="1">
      <c r="A23" s="75"/>
      <c r="B23" s="76"/>
      <c r="C23" s="77" t="s">
        <v>13</v>
      </c>
      <c r="D23" s="78"/>
      <c r="E23" s="79">
        <f>E10+E11+E12+E13+E14+E15+E16+E17+E18+E19+E20+E21</f>
        <v>147414.01</v>
      </c>
      <c r="F23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17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130</v>
      </c>
      <c r="D7" s="144"/>
      <c r="E7" s="144"/>
      <c r="F7" s="146"/>
    </row>
    <row r="8" spans="1:6" ht="15.75" thickBot="1">
      <c r="A8" s="63"/>
      <c r="B8" s="83"/>
      <c r="C8" s="41" t="s">
        <v>118</v>
      </c>
      <c r="D8" s="65">
        <v>47243.87</v>
      </c>
      <c r="E8" s="43"/>
      <c r="F8" s="65">
        <v>47243.87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6">
        <v>42830</v>
      </c>
      <c r="B10" s="21" t="s">
        <v>119</v>
      </c>
      <c r="C10" s="45" t="s">
        <v>120</v>
      </c>
      <c r="D10" s="46"/>
      <c r="E10" s="22">
        <v>1831.87</v>
      </c>
      <c r="F10" s="49">
        <f>F8-E10</f>
        <v>45412</v>
      </c>
    </row>
    <row r="11" spans="1:6" ht="17.25" thickBot="1">
      <c r="A11" s="6">
        <v>42830</v>
      </c>
      <c r="B11" s="21" t="s">
        <v>121</v>
      </c>
      <c r="C11" s="45" t="s">
        <v>120</v>
      </c>
      <c r="D11" s="46"/>
      <c r="E11" s="22">
        <v>1326.24</v>
      </c>
      <c r="F11" s="49">
        <f>F10-E11</f>
        <v>44085.760000000002</v>
      </c>
    </row>
    <row r="12" spans="1:6" ht="17.25" thickBot="1">
      <c r="A12" s="6">
        <v>42830</v>
      </c>
      <c r="B12" s="21" t="s">
        <v>122</v>
      </c>
      <c r="C12" s="45" t="s">
        <v>82</v>
      </c>
      <c r="D12" s="46"/>
      <c r="E12" s="22">
        <v>30233.759999999998</v>
      </c>
      <c r="F12" s="49">
        <f t="shared" ref="F12:F13" si="0">F11-E12</f>
        <v>13852.000000000004</v>
      </c>
    </row>
    <row r="13" spans="1:6" ht="17.25" thickBot="1">
      <c r="A13" s="6">
        <v>42853</v>
      </c>
      <c r="B13" s="21"/>
      <c r="C13" s="72" t="s">
        <v>9</v>
      </c>
      <c r="D13" s="46"/>
      <c r="E13" s="22">
        <v>225.09</v>
      </c>
      <c r="F13" s="49">
        <f t="shared" si="0"/>
        <v>13626.910000000003</v>
      </c>
    </row>
    <row r="14" spans="1:6" ht="17.25" thickBot="1">
      <c r="A14" s="6"/>
      <c r="B14" s="21"/>
      <c r="C14" s="45"/>
      <c r="D14" s="46"/>
      <c r="E14" s="22"/>
      <c r="F14" s="84"/>
    </row>
    <row r="15" spans="1:6" ht="17.25" thickBot="1">
      <c r="A15" s="70"/>
      <c r="B15" s="71"/>
      <c r="C15" s="72"/>
      <c r="D15" s="73"/>
      <c r="E15" s="74"/>
      <c r="F15" s="65"/>
    </row>
    <row r="16" spans="1:6" ht="17.25" thickBot="1">
      <c r="A16" s="75"/>
      <c r="B16" s="76"/>
      <c r="C16" s="77" t="s">
        <v>13</v>
      </c>
      <c r="D16" s="78"/>
      <c r="E16" s="79">
        <f>E10+E11+E12</f>
        <v>33391.869999999995</v>
      </c>
      <c r="F16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18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44"/>
      <c r="E7" s="144"/>
      <c r="F7" s="146"/>
    </row>
    <row r="8" spans="1:6" ht="15.75" thickBot="1">
      <c r="A8" s="63"/>
      <c r="B8" s="83"/>
      <c r="C8" s="41" t="s">
        <v>126</v>
      </c>
      <c r="D8" s="65">
        <v>13626.91</v>
      </c>
      <c r="E8" s="43"/>
      <c r="F8" s="65">
        <f>D8</f>
        <v>13626.91</v>
      </c>
    </row>
    <row r="9" spans="1:6" ht="15.75" thickBot="1">
      <c r="A9" s="38">
        <v>42873</v>
      </c>
      <c r="B9" s="44"/>
      <c r="C9" s="45" t="s">
        <v>6</v>
      </c>
      <c r="D9" s="46">
        <v>167917.52</v>
      </c>
      <c r="E9" s="47"/>
      <c r="F9" s="42">
        <f>F8+D9</f>
        <v>181544.43</v>
      </c>
    </row>
    <row r="10" spans="1:6" ht="17.25" thickBot="1">
      <c r="A10" s="6">
        <v>42874</v>
      </c>
      <c r="B10" s="21" t="s">
        <v>123</v>
      </c>
      <c r="C10" s="45" t="s">
        <v>82</v>
      </c>
      <c r="D10" s="46"/>
      <c r="E10" s="22">
        <v>44980.42</v>
      </c>
      <c r="F10" s="49">
        <f>F9-E10</f>
        <v>136564.01</v>
      </c>
    </row>
    <row r="11" spans="1:6" ht="17.25" thickBot="1">
      <c r="A11" s="6">
        <v>42874</v>
      </c>
      <c r="B11" s="21" t="s">
        <v>124</v>
      </c>
      <c r="C11" s="45" t="s">
        <v>131</v>
      </c>
      <c r="D11" s="46"/>
      <c r="E11" s="22">
        <v>15000</v>
      </c>
      <c r="F11" s="49">
        <f t="shared" ref="F11:F14" si="0">F10-E11</f>
        <v>121564.01000000001</v>
      </c>
    </row>
    <row r="12" spans="1:6" ht="17.25" thickBot="1">
      <c r="A12" s="6">
        <v>42874</v>
      </c>
      <c r="B12" s="21" t="s">
        <v>125</v>
      </c>
      <c r="C12" s="45" t="s">
        <v>132</v>
      </c>
      <c r="D12" s="46"/>
      <c r="E12" s="22">
        <v>20550</v>
      </c>
      <c r="F12" s="49">
        <f t="shared" si="0"/>
        <v>101014.01000000001</v>
      </c>
    </row>
    <row r="13" spans="1:6" ht="17.25" thickBot="1">
      <c r="A13" s="6">
        <v>42878</v>
      </c>
      <c r="B13" s="21" t="s">
        <v>127</v>
      </c>
      <c r="C13" s="72" t="s">
        <v>128</v>
      </c>
      <c r="D13" s="46"/>
      <c r="E13" s="22">
        <v>12087.05</v>
      </c>
      <c r="F13" s="49">
        <f t="shared" si="0"/>
        <v>88926.96</v>
      </c>
    </row>
    <row r="14" spans="1:6" ht="17.25" thickBot="1">
      <c r="A14" s="6"/>
      <c r="B14" s="21"/>
      <c r="C14" s="72" t="s">
        <v>9</v>
      </c>
      <c r="D14" s="46"/>
      <c r="E14" s="22">
        <v>313.93</v>
      </c>
      <c r="F14" s="49">
        <f t="shared" si="0"/>
        <v>88613.030000000013</v>
      </c>
    </row>
    <row r="15" spans="1:6" ht="17.25" thickBot="1">
      <c r="A15" s="6"/>
      <c r="B15" s="21"/>
      <c r="C15" s="85"/>
      <c r="D15" s="46"/>
      <c r="E15" s="22"/>
      <c r="F15" s="86"/>
    </row>
    <row r="16" spans="1:6" ht="17.25" thickBot="1">
      <c r="A16" s="70"/>
      <c r="B16" s="71"/>
      <c r="C16" s="72"/>
      <c r="D16" s="73"/>
      <c r="E16" s="74"/>
      <c r="F16" s="65"/>
    </row>
    <row r="17" spans="1:8" ht="24" customHeight="1" thickBot="1">
      <c r="A17" s="75"/>
      <c r="B17" s="76"/>
      <c r="C17" s="87" t="s">
        <v>13</v>
      </c>
      <c r="D17" s="78"/>
      <c r="E17" s="79">
        <f>E10+E11+E12+E13</f>
        <v>92617.47</v>
      </c>
      <c r="F17" s="80"/>
    </row>
    <row r="19" spans="1:8">
      <c r="H19" t="s">
        <v>133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25</v>
      </c>
    </row>
    <row r="6" spans="1:6" ht="15" customHeight="1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44"/>
      <c r="E7" s="144"/>
      <c r="F7" s="146"/>
    </row>
    <row r="8" spans="1:6" ht="15.75" thickBot="1">
      <c r="A8" s="63"/>
      <c r="B8" s="83"/>
      <c r="C8" s="41" t="s">
        <v>157</v>
      </c>
      <c r="D8" s="65">
        <v>363290.95</v>
      </c>
      <c r="E8" s="43"/>
      <c r="F8" s="65">
        <f>D8</f>
        <v>363290.95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363290.95</v>
      </c>
    </row>
    <row r="10" spans="1:6" ht="17.25" thickBot="1">
      <c r="A10" s="6">
        <v>42920</v>
      </c>
      <c r="B10" s="21" t="s">
        <v>158</v>
      </c>
      <c r="C10" s="45" t="s">
        <v>165</v>
      </c>
      <c r="D10" s="46"/>
      <c r="E10" s="22">
        <v>14400</v>
      </c>
      <c r="F10" s="49">
        <f>F9-E10</f>
        <v>348890.95</v>
      </c>
    </row>
    <row r="11" spans="1:6" ht="17.25" thickBot="1">
      <c r="A11" s="6">
        <v>42922</v>
      </c>
      <c r="B11" s="21" t="s">
        <v>159</v>
      </c>
      <c r="C11" s="45" t="s">
        <v>26</v>
      </c>
      <c r="D11" s="46"/>
      <c r="E11" s="22">
        <v>5044.3599999999997</v>
      </c>
      <c r="F11" s="49">
        <f t="shared" ref="F11:F18" si="0">F10-E11</f>
        <v>343846.59</v>
      </c>
    </row>
    <row r="12" spans="1:6" ht="17.25" thickBot="1">
      <c r="A12" s="6">
        <v>42926</v>
      </c>
      <c r="B12" s="21" t="s">
        <v>160</v>
      </c>
      <c r="C12" s="45" t="s">
        <v>26</v>
      </c>
      <c r="D12" s="46"/>
      <c r="E12" s="22">
        <v>2777.77</v>
      </c>
      <c r="F12" s="49">
        <f t="shared" si="0"/>
        <v>341068.82</v>
      </c>
    </row>
    <row r="13" spans="1:6" ht="17.25" thickBot="1">
      <c r="A13" s="6">
        <v>42926</v>
      </c>
      <c r="B13" s="21" t="s">
        <v>161</v>
      </c>
      <c r="C13" s="88" t="s">
        <v>22</v>
      </c>
      <c r="D13" s="46"/>
      <c r="E13" s="22">
        <v>8322.99</v>
      </c>
      <c r="F13" s="49">
        <f t="shared" si="0"/>
        <v>332745.83</v>
      </c>
    </row>
    <row r="14" spans="1:6" ht="17.25" thickBot="1">
      <c r="A14" s="6">
        <v>42928</v>
      </c>
      <c r="B14" s="21" t="s">
        <v>162</v>
      </c>
      <c r="C14" s="88" t="s">
        <v>21</v>
      </c>
      <c r="D14" s="46"/>
      <c r="E14" s="22">
        <v>11817.45</v>
      </c>
      <c r="F14" s="49">
        <f t="shared" si="0"/>
        <v>320928.38</v>
      </c>
    </row>
    <row r="15" spans="1:6" ht="17.25" thickBot="1">
      <c r="A15" s="6">
        <v>42929</v>
      </c>
      <c r="B15" s="21" t="s">
        <v>163</v>
      </c>
      <c r="C15" s="88" t="s">
        <v>82</v>
      </c>
      <c r="D15" s="46"/>
      <c r="E15" s="22">
        <v>52293.67</v>
      </c>
      <c r="F15" s="49">
        <f t="shared" si="0"/>
        <v>268634.71000000002</v>
      </c>
    </row>
    <row r="16" spans="1:6" ht="17.25" thickBot="1">
      <c r="A16" s="6">
        <v>42935</v>
      </c>
      <c r="B16" s="21" t="s">
        <v>164</v>
      </c>
      <c r="C16" s="88" t="s">
        <v>166</v>
      </c>
      <c r="D16" s="46"/>
      <c r="E16" s="22">
        <v>13400</v>
      </c>
      <c r="F16" s="49">
        <f t="shared" si="0"/>
        <v>255234.71000000002</v>
      </c>
    </row>
    <row r="17" spans="1:6" ht="17.25" thickBot="1">
      <c r="A17" s="6"/>
      <c r="B17" s="21"/>
      <c r="C17" s="72" t="s">
        <v>9</v>
      </c>
      <c r="D17" s="46"/>
      <c r="E17" s="22">
        <v>355.39</v>
      </c>
      <c r="F17" s="49">
        <f t="shared" si="0"/>
        <v>254879.32</v>
      </c>
    </row>
    <row r="18" spans="1:6" ht="17.25" thickBot="1">
      <c r="A18" s="6"/>
      <c r="B18" s="21"/>
      <c r="C18" s="88"/>
      <c r="D18" s="46"/>
      <c r="E18" s="22"/>
      <c r="F18" s="49">
        <f t="shared" si="0"/>
        <v>254879.32</v>
      </c>
    </row>
    <row r="19" spans="1:6" ht="17.25" thickBot="1">
      <c r="A19" s="70"/>
      <c r="B19" s="71"/>
      <c r="C19" s="72"/>
      <c r="D19" s="73"/>
      <c r="E19" s="74"/>
      <c r="F19" s="65"/>
    </row>
    <row r="20" spans="1:6" ht="17.25" thickBot="1">
      <c r="A20" s="75"/>
      <c r="B20" s="76"/>
      <c r="C20" s="87" t="s">
        <v>13</v>
      </c>
      <c r="D20" s="78"/>
      <c r="E20" s="79">
        <f>E10+E11+E12+E13+E14+E15+E16</f>
        <v>108056.24</v>
      </c>
      <c r="F20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3" t="s">
        <v>7</v>
      </c>
    </row>
    <row r="4" spans="1:9">
      <c r="A4" s="2"/>
      <c r="C4" s="2" t="s">
        <v>8</v>
      </c>
    </row>
    <row r="5" spans="1:9" ht="19.5" thickBot="1">
      <c r="A5" s="2"/>
      <c r="C5" s="81" t="s">
        <v>28</v>
      </c>
    </row>
    <row r="6" spans="1:9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9" ht="15.75" thickBot="1">
      <c r="A7" s="68" t="s">
        <v>3</v>
      </c>
      <c r="B7" s="69" t="s">
        <v>4</v>
      </c>
      <c r="C7" s="69" t="s">
        <v>129</v>
      </c>
      <c r="D7" s="144"/>
      <c r="E7" s="144"/>
      <c r="F7" s="146"/>
    </row>
    <row r="8" spans="1:9" ht="15.75" thickBot="1">
      <c r="A8" s="63"/>
      <c r="B8" s="83"/>
      <c r="C8" s="41" t="s">
        <v>157</v>
      </c>
      <c r="D8" s="65">
        <v>254879.32</v>
      </c>
      <c r="E8" s="43"/>
      <c r="F8" s="65">
        <f>D8</f>
        <v>254879.32</v>
      </c>
    </row>
    <row r="9" spans="1:9" ht="15.75" thickBot="1">
      <c r="A9" s="38"/>
      <c r="B9" s="44"/>
      <c r="C9" s="45" t="s">
        <v>6</v>
      </c>
      <c r="D9" s="46">
        <v>0</v>
      </c>
      <c r="E9" s="47"/>
      <c r="F9" s="42">
        <f>F8+D9</f>
        <v>254879.32</v>
      </c>
    </row>
    <row r="10" spans="1:9" ht="17.25" thickBot="1">
      <c r="A10" s="6">
        <v>42949</v>
      </c>
      <c r="B10" s="21" t="s">
        <v>167</v>
      </c>
      <c r="C10" s="45" t="s">
        <v>179</v>
      </c>
      <c r="D10" s="46"/>
      <c r="E10" s="22">
        <v>4000</v>
      </c>
      <c r="F10" s="49">
        <f>F9-E10</f>
        <v>250879.32</v>
      </c>
    </row>
    <row r="11" spans="1:9" ht="17.25" thickBot="1">
      <c r="A11" s="6">
        <v>42949</v>
      </c>
      <c r="B11" s="21" t="s">
        <v>168</v>
      </c>
      <c r="C11" s="45" t="s">
        <v>180</v>
      </c>
      <c r="D11" s="46"/>
      <c r="E11" s="22">
        <v>4500</v>
      </c>
      <c r="F11" s="49">
        <f t="shared" ref="F11:F23" si="0">F10-E11</f>
        <v>246379.32</v>
      </c>
    </row>
    <row r="12" spans="1:9" ht="17.25" thickBot="1">
      <c r="A12" s="6">
        <v>42951</v>
      </c>
      <c r="B12" s="21" t="s">
        <v>169</v>
      </c>
      <c r="C12" s="45" t="s">
        <v>21</v>
      </c>
      <c r="D12" s="46"/>
      <c r="E12" s="22">
        <v>49370.6</v>
      </c>
      <c r="F12" s="49">
        <f t="shared" si="0"/>
        <v>197008.72</v>
      </c>
    </row>
    <row r="13" spans="1:9" ht="17.25" thickBot="1">
      <c r="A13" s="6">
        <v>42955</v>
      </c>
      <c r="B13" s="21" t="s">
        <v>170</v>
      </c>
      <c r="C13" s="45" t="s">
        <v>165</v>
      </c>
      <c r="D13" s="46"/>
      <c r="E13" s="22">
        <v>10400</v>
      </c>
      <c r="F13" s="49">
        <f t="shared" si="0"/>
        <v>186608.72</v>
      </c>
    </row>
    <row r="14" spans="1:9" ht="17.25" thickBot="1">
      <c r="A14" s="6">
        <v>42955</v>
      </c>
      <c r="B14" s="21" t="s">
        <v>171</v>
      </c>
      <c r="C14" s="88" t="s">
        <v>82</v>
      </c>
      <c r="D14" s="46"/>
      <c r="E14" s="22">
        <v>57014.36</v>
      </c>
      <c r="F14" s="49">
        <f t="shared" si="0"/>
        <v>129594.36</v>
      </c>
      <c r="I14" t="s">
        <v>185</v>
      </c>
    </row>
    <row r="15" spans="1:9" ht="17.25" thickBot="1">
      <c r="A15" s="6">
        <v>42954</v>
      </c>
      <c r="B15" s="21" t="s">
        <v>172</v>
      </c>
      <c r="C15" s="88" t="s">
        <v>181</v>
      </c>
      <c r="D15" s="46"/>
      <c r="E15" s="22">
        <v>12257.63</v>
      </c>
      <c r="F15" s="49">
        <f t="shared" si="0"/>
        <v>117336.73</v>
      </c>
    </row>
    <row r="16" spans="1:9" ht="17.25" thickBot="1">
      <c r="A16" s="6">
        <v>42957</v>
      </c>
      <c r="B16" s="21" t="s">
        <v>173</v>
      </c>
      <c r="C16" s="88" t="s">
        <v>21</v>
      </c>
      <c r="D16" s="46"/>
      <c r="E16" s="22">
        <v>34595.699999999997</v>
      </c>
      <c r="F16" s="49">
        <f t="shared" si="0"/>
        <v>82741.03</v>
      </c>
    </row>
    <row r="17" spans="1:10" ht="17.25" thickBot="1">
      <c r="A17" s="6">
        <v>42961</v>
      </c>
      <c r="B17" s="21" t="s">
        <v>174</v>
      </c>
      <c r="C17" s="88" t="s">
        <v>182</v>
      </c>
      <c r="D17" s="46"/>
      <c r="E17" s="22">
        <v>12600</v>
      </c>
      <c r="F17" s="49">
        <f t="shared" si="0"/>
        <v>70141.03</v>
      </c>
    </row>
    <row r="18" spans="1:10" ht="17.25" thickBot="1">
      <c r="A18" s="6">
        <v>42968</v>
      </c>
      <c r="B18" s="21" t="s">
        <v>175</v>
      </c>
      <c r="C18" s="88" t="s">
        <v>51</v>
      </c>
      <c r="D18" s="46"/>
      <c r="E18" s="22">
        <v>18200.099999999999</v>
      </c>
      <c r="F18" s="49">
        <f t="shared" si="0"/>
        <v>51940.93</v>
      </c>
    </row>
    <row r="19" spans="1:10" ht="17.25" thickBot="1">
      <c r="A19" s="6">
        <v>42969</v>
      </c>
      <c r="B19" s="21" t="s">
        <v>176</v>
      </c>
      <c r="C19" s="88" t="s">
        <v>165</v>
      </c>
      <c r="D19" s="46"/>
      <c r="E19" s="22">
        <v>14400</v>
      </c>
      <c r="F19" s="49">
        <f t="shared" si="0"/>
        <v>37540.93</v>
      </c>
    </row>
    <row r="20" spans="1:10" ht="17.25" thickBot="1">
      <c r="A20" s="6">
        <v>42972</v>
      </c>
      <c r="B20" s="21" t="s">
        <v>177</v>
      </c>
      <c r="C20" s="88" t="s">
        <v>83</v>
      </c>
      <c r="D20" s="46"/>
      <c r="E20" s="22">
        <v>20272.2</v>
      </c>
      <c r="F20" s="49">
        <f t="shared" si="0"/>
        <v>17268.73</v>
      </c>
    </row>
    <row r="21" spans="1:10" ht="17.25" thickBot="1">
      <c r="A21" s="6">
        <v>42975</v>
      </c>
      <c r="B21" s="21" t="s">
        <v>178</v>
      </c>
      <c r="C21" s="88" t="s">
        <v>183</v>
      </c>
      <c r="D21" s="46"/>
      <c r="E21" s="22">
        <v>4410</v>
      </c>
      <c r="F21" s="49">
        <f t="shared" si="0"/>
        <v>12858.73</v>
      </c>
    </row>
    <row r="22" spans="1:10" ht="17.25" thickBot="1">
      <c r="A22" s="6">
        <v>42978</v>
      </c>
      <c r="B22" s="21"/>
      <c r="C22" s="72" t="s">
        <v>9</v>
      </c>
      <c r="D22" s="46"/>
      <c r="E22" s="22">
        <v>6748.31</v>
      </c>
      <c r="F22" s="49">
        <f t="shared" si="0"/>
        <v>6110.4199999999992</v>
      </c>
      <c r="J22" t="s">
        <v>184</v>
      </c>
    </row>
    <row r="23" spans="1:10" ht="17.25" thickBot="1">
      <c r="A23" s="70"/>
      <c r="B23" s="71"/>
      <c r="C23" s="72"/>
      <c r="D23" s="73"/>
      <c r="E23" s="74"/>
      <c r="F23" s="49">
        <f t="shared" si="0"/>
        <v>6110.4199999999992</v>
      </c>
    </row>
    <row r="24" spans="1:10" ht="17.25" thickBot="1">
      <c r="A24" s="75"/>
      <c r="B24" s="76"/>
      <c r="C24" s="87" t="s">
        <v>13</v>
      </c>
      <c r="D24" s="78"/>
      <c r="E24" s="79">
        <f>E10+E11+E12+E13+E14+E15+E16+E17+E18+E19+E20+E21</f>
        <v>242020.59</v>
      </c>
      <c r="F24" s="80"/>
    </row>
    <row r="26" spans="1:10">
      <c r="H26" t="s">
        <v>11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29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44"/>
      <c r="E7" s="144"/>
      <c r="F7" s="146"/>
    </row>
    <row r="8" spans="1:6" ht="15.75" thickBot="1">
      <c r="A8" s="63"/>
      <c r="B8" s="83"/>
      <c r="C8" s="41" t="s">
        <v>197</v>
      </c>
      <c r="D8" s="65">
        <v>6110.42</v>
      </c>
      <c r="E8" s="43"/>
      <c r="F8" s="65">
        <f>D8</f>
        <v>6110.42</v>
      </c>
    </row>
    <row r="9" spans="1:6" ht="15.75" thickBot="1">
      <c r="A9" s="38"/>
      <c r="B9" s="44"/>
      <c r="C9" s="45" t="s">
        <v>6</v>
      </c>
      <c r="D9" s="46">
        <v>480552.01</v>
      </c>
      <c r="E9" s="47"/>
      <c r="F9" s="42">
        <f>F8+D9</f>
        <v>486662.43</v>
      </c>
    </row>
    <row r="10" spans="1:6" ht="17.25" thickBot="1">
      <c r="A10" s="6">
        <v>42983</v>
      </c>
      <c r="B10" s="21" t="s">
        <v>186</v>
      </c>
      <c r="C10" s="45" t="s">
        <v>198</v>
      </c>
      <c r="D10" s="46"/>
      <c r="E10" s="22">
        <v>4900</v>
      </c>
      <c r="F10" s="49">
        <f>F9-E10</f>
        <v>481762.43</v>
      </c>
    </row>
    <row r="11" spans="1:6" ht="17.25" thickBot="1">
      <c r="A11" s="6">
        <v>42989</v>
      </c>
      <c r="B11" s="21" t="s">
        <v>187</v>
      </c>
      <c r="C11" s="88" t="s">
        <v>82</v>
      </c>
      <c r="D11" s="46"/>
      <c r="E11" s="22">
        <v>59941.64</v>
      </c>
      <c r="F11" s="49">
        <f t="shared" ref="F11:F22" si="0">F10-E11</f>
        <v>421820.79</v>
      </c>
    </row>
    <row r="12" spans="1:6" ht="17.25" thickBot="1">
      <c r="A12" s="6">
        <v>42996</v>
      </c>
      <c r="B12" s="21" t="s">
        <v>188</v>
      </c>
      <c r="C12" s="45" t="s">
        <v>199</v>
      </c>
      <c r="D12" s="46"/>
      <c r="E12" s="22">
        <v>14700</v>
      </c>
      <c r="F12" s="49">
        <f t="shared" si="0"/>
        <v>407120.79</v>
      </c>
    </row>
    <row r="13" spans="1:6" ht="17.25" thickBot="1">
      <c r="A13" s="6">
        <v>42996</v>
      </c>
      <c r="B13" s="21" t="s">
        <v>189</v>
      </c>
      <c r="C13" s="45" t="s">
        <v>199</v>
      </c>
      <c r="D13" s="46"/>
      <c r="E13" s="22">
        <v>4900</v>
      </c>
      <c r="F13" s="49">
        <f t="shared" si="0"/>
        <v>402220.79</v>
      </c>
    </row>
    <row r="14" spans="1:6" ht="17.25" thickBot="1">
      <c r="A14" s="6">
        <v>42996</v>
      </c>
      <c r="B14" s="21" t="s">
        <v>190</v>
      </c>
      <c r="C14" s="88" t="s">
        <v>200</v>
      </c>
      <c r="D14" s="46"/>
      <c r="E14" s="22">
        <v>17700</v>
      </c>
      <c r="F14" s="49">
        <f t="shared" si="0"/>
        <v>384520.79</v>
      </c>
    </row>
    <row r="15" spans="1:6" ht="17.25" thickBot="1">
      <c r="A15" s="6">
        <v>42996</v>
      </c>
      <c r="B15" s="21" t="s">
        <v>191</v>
      </c>
      <c r="C15" s="88" t="s">
        <v>27</v>
      </c>
      <c r="D15" s="46"/>
      <c r="E15" s="22">
        <v>0</v>
      </c>
      <c r="F15" s="49">
        <f t="shared" si="0"/>
        <v>384520.79</v>
      </c>
    </row>
    <row r="16" spans="1:6" ht="17.25" thickBot="1">
      <c r="A16" s="6">
        <v>43003</v>
      </c>
      <c r="B16" s="21" t="s">
        <v>192</v>
      </c>
      <c r="C16" s="88" t="s">
        <v>201</v>
      </c>
      <c r="D16" s="46"/>
      <c r="E16" s="22">
        <v>20684.810000000001</v>
      </c>
      <c r="F16" s="49">
        <f t="shared" si="0"/>
        <v>363835.98</v>
      </c>
    </row>
    <row r="17" spans="1:6" ht="17.25" thickBot="1">
      <c r="A17" s="6">
        <v>43005</v>
      </c>
      <c r="B17" s="21" t="s">
        <v>193</v>
      </c>
      <c r="C17" s="88" t="s">
        <v>202</v>
      </c>
      <c r="D17" s="46"/>
      <c r="E17" s="22">
        <v>2450</v>
      </c>
      <c r="F17" s="49">
        <f t="shared" si="0"/>
        <v>361385.98</v>
      </c>
    </row>
    <row r="18" spans="1:6" ht="17.25" thickBot="1">
      <c r="A18" s="6">
        <v>43005</v>
      </c>
      <c r="B18" s="21" t="s">
        <v>194</v>
      </c>
      <c r="C18" s="88" t="s">
        <v>203</v>
      </c>
      <c r="D18" s="46"/>
      <c r="E18" s="22">
        <v>13815.84</v>
      </c>
      <c r="F18" s="49">
        <f t="shared" si="0"/>
        <v>347570.13999999996</v>
      </c>
    </row>
    <row r="19" spans="1:6" ht="17.25" thickBot="1">
      <c r="A19" s="6">
        <v>43005</v>
      </c>
      <c r="B19" s="21" t="s">
        <v>195</v>
      </c>
      <c r="C19" s="88" t="s">
        <v>204</v>
      </c>
      <c r="D19" s="46"/>
      <c r="E19" s="22">
        <v>1000</v>
      </c>
      <c r="F19" s="49">
        <f t="shared" si="0"/>
        <v>346570.13999999996</v>
      </c>
    </row>
    <row r="20" spans="1:6" ht="17.25" thickBot="1">
      <c r="A20" s="6">
        <v>43005</v>
      </c>
      <c r="B20" s="21" t="s">
        <v>196</v>
      </c>
      <c r="C20" s="88" t="s">
        <v>27</v>
      </c>
      <c r="D20" s="46"/>
      <c r="E20" s="22"/>
      <c r="F20" s="49">
        <f t="shared" si="0"/>
        <v>346570.13999999996</v>
      </c>
    </row>
    <row r="21" spans="1:6" ht="17.25" thickBot="1">
      <c r="A21" s="6">
        <v>43008</v>
      </c>
      <c r="B21" s="21"/>
      <c r="C21" s="72" t="s">
        <v>9</v>
      </c>
      <c r="D21" s="46"/>
      <c r="E21" s="46">
        <v>392.54</v>
      </c>
      <c r="F21" s="49">
        <f t="shared" si="0"/>
        <v>346177.6</v>
      </c>
    </row>
    <row r="22" spans="1:6" ht="17.25" thickBot="1">
      <c r="A22" s="6"/>
      <c r="B22" s="21"/>
      <c r="C22" s="72"/>
      <c r="D22" s="46"/>
      <c r="E22" s="46"/>
      <c r="F22" s="49">
        <f t="shared" si="0"/>
        <v>346177.6</v>
      </c>
    </row>
    <row r="23" spans="1:6" ht="17.25" thickBot="1">
      <c r="A23" s="75"/>
      <c r="B23" s="76"/>
      <c r="C23" s="87" t="s">
        <v>13</v>
      </c>
      <c r="D23" s="78"/>
      <c r="E23" s="79">
        <f>E10+E11+E12+E13+E14+E15+E16+E17+E18+E19+E20</f>
        <v>140092.29</v>
      </c>
      <c r="F23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54</v>
      </c>
    </row>
    <row r="6" spans="1:6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44"/>
      <c r="E7" s="144"/>
      <c r="F7" s="146"/>
    </row>
    <row r="8" spans="1:6" ht="15.75" thickBot="1">
      <c r="A8" s="63"/>
      <c r="B8" s="83"/>
      <c r="C8" s="41" t="s">
        <v>197</v>
      </c>
      <c r="D8" s="65">
        <v>346177.6</v>
      </c>
      <c r="E8" s="43"/>
      <c r="F8" s="65">
        <f>D8</f>
        <v>346177.6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346177.6</v>
      </c>
    </row>
    <row r="10" spans="1:6" ht="17.25" thickBot="1">
      <c r="A10" s="38">
        <v>43010</v>
      </c>
      <c r="B10" s="21" t="s">
        <v>205</v>
      </c>
      <c r="C10" s="45" t="s">
        <v>217</v>
      </c>
      <c r="D10" s="46"/>
      <c r="E10" s="22">
        <v>12000</v>
      </c>
      <c r="F10" s="49">
        <f>F9-E10</f>
        <v>334177.59999999998</v>
      </c>
    </row>
    <row r="11" spans="1:6" ht="17.25" thickBot="1">
      <c r="A11" s="38">
        <v>43011</v>
      </c>
      <c r="B11" s="21" t="s">
        <v>206</v>
      </c>
      <c r="C11" s="45" t="s">
        <v>218</v>
      </c>
      <c r="D11" s="46"/>
      <c r="E11" s="22">
        <v>54353</v>
      </c>
      <c r="F11" s="49">
        <f t="shared" ref="F11:F24" si="0">F10-E11</f>
        <v>279824.59999999998</v>
      </c>
    </row>
    <row r="12" spans="1:6" ht="17.25" thickBot="1">
      <c r="A12" s="38">
        <v>43017</v>
      </c>
      <c r="B12" s="21" t="s">
        <v>207</v>
      </c>
      <c r="C12" s="45" t="s">
        <v>219</v>
      </c>
      <c r="D12" s="46"/>
      <c r="E12" s="22">
        <v>980</v>
      </c>
      <c r="F12" s="49">
        <f t="shared" si="0"/>
        <v>278844.59999999998</v>
      </c>
    </row>
    <row r="13" spans="1:6" ht="17.25" thickBot="1">
      <c r="A13" s="38">
        <v>43019</v>
      </c>
      <c r="B13" s="21" t="s">
        <v>208</v>
      </c>
      <c r="C13" s="45" t="s">
        <v>220</v>
      </c>
      <c r="D13" s="46"/>
      <c r="E13" s="22">
        <v>6400</v>
      </c>
      <c r="F13" s="49">
        <f t="shared" si="0"/>
        <v>272444.59999999998</v>
      </c>
    </row>
    <row r="14" spans="1:6" ht="17.25" thickBot="1">
      <c r="A14" s="38">
        <v>43025</v>
      </c>
      <c r="B14" s="21" t="s">
        <v>209</v>
      </c>
      <c r="C14" s="45" t="s">
        <v>221</v>
      </c>
      <c r="D14" s="46"/>
      <c r="E14" s="22">
        <v>32000</v>
      </c>
      <c r="F14" s="49">
        <f t="shared" si="0"/>
        <v>240444.59999999998</v>
      </c>
    </row>
    <row r="15" spans="1:6" ht="17.25" thickBot="1">
      <c r="A15" s="90">
        <v>43026</v>
      </c>
      <c r="B15" s="21" t="s">
        <v>210</v>
      </c>
      <c r="C15" s="45" t="s">
        <v>83</v>
      </c>
      <c r="D15" s="46"/>
      <c r="E15" s="22">
        <v>7514.5</v>
      </c>
      <c r="F15" s="49">
        <f t="shared" si="0"/>
        <v>232930.09999999998</v>
      </c>
    </row>
    <row r="16" spans="1:6" ht="17.25" thickBot="1">
      <c r="A16" s="90">
        <v>43027</v>
      </c>
      <c r="B16" s="21" t="s">
        <v>211</v>
      </c>
      <c r="C16" s="45" t="s">
        <v>224</v>
      </c>
      <c r="D16" s="46"/>
      <c r="E16" s="22">
        <v>13600</v>
      </c>
      <c r="F16" s="49">
        <f t="shared" si="0"/>
        <v>219330.09999999998</v>
      </c>
    </row>
    <row r="17" spans="1:10" ht="17.25" thickBot="1">
      <c r="A17" s="90">
        <v>43031</v>
      </c>
      <c r="B17" s="21" t="s">
        <v>212</v>
      </c>
      <c r="C17" s="45" t="s">
        <v>225</v>
      </c>
      <c r="D17" s="46"/>
      <c r="E17" s="22">
        <v>31500</v>
      </c>
      <c r="F17" s="49">
        <f t="shared" si="0"/>
        <v>187830.09999999998</v>
      </c>
    </row>
    <row r="18" spans="1:10" ht="17.25" thickBot="1">
      <c r="A18" s="90">
        <v>43032</v>
      </c>
      <c r="B18" s="21" t="s">
        <v>213</v>
      </c>
      <c r="C18" s="45" t="s">
        <v>51</v>
      </c>
      <c r="D18" s="46"/>
      <c r="E18" s="22">
        <v>15359.6</v>
      </c>
      <c r="F18" s="49">
        <f t="shared" si="0"/>
        <v>172470.49999999997</v>
      </c>
    </row>
    <row r="19" spans="1:10" ht="17.25" thickBot="1">
      <c r="A19" s="90">
        <v>43033</v>
      </c>
      <c r="B19" s="21" t="s">
        <v>214</v>
      </c>
      <c r="C19" s="88" t="s">
        <v>27</v>
      </c>
      <c r="D19" s="46"/>
      <c r="E19" s="22">
        <v>0</v>
      </c>
      <c r="F19" s="49">
        <f t="shared" si="0"/>
        <v>172470.49999999997</v>
      </c>
    </row>
    <row r="20" spans="1:10" ht="17.25" thickBot="1">
      <c r="A20" s="90">
        <v>43033</v>
      </c>
      <c r="B20" s="21" t="s">
        <v>215</v>
      </c>
      <c r="C20" s="45" t="s">
        <v>21</v>
      </c>
      <c r="D20" s="46"/>
      <c r="E20" s="22">
        <v>5915.67</v>
      </c>
      <c r="F20" s="49">
        <f t="shared" si="0"/>
        <v>166554.82999999996</v>
      </c>
    </row>
    <row r="21" spans="1:10" ht="17.25" thickBot="1">
      <c r="A21" s="90">
        <v>43033</v>
      </c>
      <c r="B21" s="21" t="s">
        <v>216</v>
      </c>
      <c r="C21" s="45" t="s">
        <v>226</v>
      </c>
      <c r="D21" s="46"/>
      <c r="E21" s="22">
        <v>3000</v>
      </c>
      <c r="F21" s="49">
        <f t="shared" si="0"/>
        <v>163554.82999999996</v>
      </c>
    </row>
    <row r="22" spans="1:10" ht="17.25" thickBot="1">
      <c r="A22" s="91">
        <v>43035</v>
      </c>
      <c r="B22" s="21" t="s">
        <v>222</v>
      </c>
      <c r="C22" s="88" t="s">
        <v>227</v>
      </c>
      <c r="D22" s="46"/>
      <c r="E22" s="22">
        <v>7276.24</v>
      </c>
      <c r="F22" s="49">
        <f t="shared" si="0"/>
        <v>156278.58999999997</v>
      </c>
    </row>
    <row r="23" spans="1:10" ht="17.25" thickBot="1">
      <c r="A23" s="91">
        <v>43039</v>
      </c>
      <c r="B23" s="21" t="s">
        <v>223</v>
      </c>
      <c r="C23" s="88" t="s">
        <v>228</v>
      </c>
      <c r="D23" s="46"/>
      <c r="E23" s="22">
        <v>23814.75</v>
      </c>
      <c r="F23" s="49">
        <f t="shared" si="0"/>
        <v>132463.83999999997</v>
      </c>
      <c r="J23" t="s">
        <v>11</v>
      </c>
    </row>
    <row r="24" spans="1:10" ht="17.25" thickBot="1">
      <c r="A24" s="91">
        <v>43039</v>
      </c>
      <c r="B24" s="21"/>
      <c r="C24" s="72" t="s">
        <v>9</v>
      </c>
      <c r="D24" s="46"/>
      <c r="E24" s="46">
        <v>264.73</v>
      </c>
      <c r="F24" s="49">
        <f t="shared" si="0"/>
        <v>132199.10999999996</v>
      </c>
    </row>
    <row r="25" spans="1:10" ht="17.25" thickBot="1">
      <c r="A25" s="91">
        <v>43039</v>
      </c>
      <c r="B25" s="21"/>
      <c r="C25" s="72" t="s">
        <v>229</v>
      </c>
      <c r="D25" s="46">
        <v>28.8</v>
      </c>
      <c r="E25" s="46"/>
      <c r="F25" s="49">
        <f>F24+D25</f>
        <v>132227.90999999995</v>
      </c>
    </row>
    <row r="26" spans="1:10" ht="17.25" thickBot="1">
      <c r="A26" s="6"/>
      <c r="B26" s="21"/>
      <c r="C26" s="72"/>
      <c r="D26" s="46"/>
      <c r="E26" s="46"/>
      <c r="F26" s="49">
        <f>F25+D26</f>
        <v>132227.90999999995</v>
      </c>
    </row>
    <row r="27" spans="1:10" ht="17.25" thickBot="1">
      <c r="A27" s="75"/>
      <c r="B27" s="76"/>
      <c r="C27" s="87" t="s">
        <v>13</v>
      </c>
      <c r="D27" s="78"/>
      <c r="E27" s="79">
        <f>E10+E11+E12+E13+E14+E15+E16+E17+E18+E19+E20+E21+E22+E23</f>
        <v>213713.76</v>
      </c>
      <c r="F27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3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1" t="s">
        <v>239</v>
      </c>
      <c r="I5" t="s">
        <v>11</v>
      </c>
    </row>
    <row r="6" spans="1:9" ht="15" customHeight="1">
      <c r="A6" s="66"/>
      <c r="B6" s="67"/>
      <c r="C6" s="67"/>
      <c r="D6" s="147" t="s">
        <v>0</v>
      </c>
      <c r="E6" s="147" t="s">
        <v>1</v>
      </c>
      <c r="F6" s="145" t="s">
        <v>2</v>
      </c>
    </row>
    <row r="7" spans="1:9" ht="15" customHeight="1" thickBot="1">
      <c r="A7" s="68" t="s">
        <v>3</v>
      </c>
      <c r="B7" s="92" t="s">
        <v>4</v>
      </c>
      <c r="C7" s="92" t="s">
        <v>129</v>
      </c>
      <c r="D7" s="148"/>
      <c r="E7" s="148"/>
      <c r="F7" s="146"/>
    </row>
    <row r="8" spans="1:9" ht="15" customHeight="1" thickBot="1">
      <c r="A8" s="63"/>
      <c r="B8" s="83"/>
      <c r="C8" s="41" t="s">
        <v>240</v>
      </c>
      <c r="D8" s="65">
        <v>0</v>
      </c>
      <c r="E8" s="43"/>
      <c r="F8" s="65">
        <v>381370.88</v>
      </c>
    </row>
    <row r="9" spans="1:9" ht="15" customHeight="1" thickBot="1">
      <c r="A9" s="38"/>
      <c r="B9" s="44"/>
      <c r="C9" s="45" t="s">
        <v>6</v>
      </c>
      <c r="D9" s="46">
        <v>0</v>
      </c>
      <c r="E9" s="47"/>
      <c r="F9" s="42">
        <f>F8+D9</f>
        <v>381370.88</v>
      </c>
    </row>
    <row r="10" spans="1:9" ht="15" customHeight="1" thickBot="1">
      <c r="A10" s="38">
        <v>43476</v>
      </c>
      <c r="B10" s="93">
        <v>693</v>
      </c>
      <c r="C10" s="88" t="s">
        <v>26</v>
      </c>
      <c r="D10" s="46"/>
      <c r="E10" s="46">
        <v>7673.03</v>
      </c>
      <c r="F10" s="49">
        <f>F9-E10</f>
        <v>373697.85</v>
      </c>
    </row>
    <row r="11" spans="1:9" ht="15" customHeight="1" thickBot="1">
      <c r="A11" s="38">
        <v>43476</v>
      </c>
      <c r="B11" s="93">
        <v>694</v>
      </c>
      <c r="C11" s="88" t="s">
        <v>26</v>
      </c>
      <c r="D11" s="46"/>
      <c r="E11" s="46">
        <v>57782.84</v>
      </c>
      <c r="F11" s="49">
        <f t="shared" ref="F11:F20" si="0">F10-E11</f>
        <v>315915.01</v>
      </c>
    </row>
    <row r="12" spans="1:9" ht="15" customHeight="1" thickBot="1">
      <c r="A12" s="38">
        <v>43482</v>
      </c>
      <c r="B12" s="93">
        <v>695</v>
      </c>
      <c r="C12" s="88" t="s">
        <v>230</v>
      </c>
      <c r="D12" s="46"/>
      <c r="E12" s="46">
        <v>25361.119999999999</v>
      </c>
      <c r="F12" s="49">
        <f t="shared" si="0"/>
        <v>290553.89</v>
      </c>
    </row>
    <row r="13" spans="1:9" ht="15" customHeight="1" thickBot="1">
      <c r="A13" s="38">
        <v>43482</v>
      </c>
      <c r="B13" s="93">
        <v>696</v>
      </c>
      <c r="C13" s="88" t="s">
        <v>241</v>
      </c>
      <c r="D13" s="46"/>
      <c r="E13" s="46">
        <v>3390</v>
      </c>
      <c r="F13" s="49">
        <f t="shared" si="0"/>
        <v>287163.89</v>
      </c>
    </row>
    <row r="14" spans="1:9" ht="15" customHeight="1" thickBot="1">
      <c r="A14" s="38">
        <v>43482</v>
      </c>
      <c r="B14" s="93">
        <v>697</v>
      </c>
      <c r="C14" s="88" t="s">
        <v>242</v>
      </c>
      <c r="D14" s="46"/>
      <c r="E14" s="46">
        <v>10600</v>
      </c>
      <c r="F14" s="49">
        <f t="shared" si="0"/>
        <v>276563.89</v>
      </c>
    </row>
    <row r="15" spans="1:9" ht="15" customHeight="1" thickBot="1">
      <c r="A15" s="38">
        <v>43488</v>
      </c>
      <c r="B15" s="93">
        <v>698</v>
      </c>
      <c r="C15" s="94" t="s">
        <v>231</v>
      </c>
      <c r="D15" s="46"/>
      <c r="E15" s="46">
        <v>45071.38</v>
      </c>
      <c r="F15" s="49">
        <f t="shared" si="0"/>
        <v>231492.51</v>
      </c>
    </row>
    <row r="16" spans="1:9" ht="15" customHeight="1" thickBot="1">
      <c r="A16" s="38">
        <v>43494</v>
      </c>
      <c r="B16" s="93">
        <v>699</v>
      </c>
      <c r="C16" s="88" t="s">
        <v>243</v>
      </c>
      <c r="D16" s="46"/>
      <c r="E16" s="46">
        <v>9310</v>
      </c>
      <c r="F16" s="49">
        <f t="shared" si="0"/>
        <v>222182.51</v>
      </c>
    </row>
    <row r="17" spans="1:10" ht="15" customHeight="1" thickBot="1">
      <c r="A17" s="38">
        <v>43495</v>
      </c>
      <c r="B17" s="93">
        <v>700</v>
      </c>
      <c r="C17" s="94" t="s">
        <v>179</v>
      </c>
      <c r="D17" s="46"/>
      <c r="E17" s="46">
        <v>8800</v>
      </c>
      <c r="F17" s="49">
        <f t="shared" si="0"/>
        <v>213382.51</v>
      </c>
    </row>
    <row r="18" spans="1:10" ht="15" customHeight="1" thickBot="1">
      <c r="A18" s="38">
        <v>43495</v>
      </c>
      <c r="B18" s="93">
        <v>701</v>
      </c>
      <c r="C18" s="94" t="s">
        <v>244</v>
      </c>
      <c r="D18" s="46"/>
      <c r="E18" s="46">
        <v>17350</v>
      </c>
      <c r="F18" s="49">
        <f t="shared" si="0"/>
        <v>196032.51</v>
      </c>
    </row>
    <row r="19" spans="1:10" ht="15" customHeight="1" thickBot="1">
      <c r="A19" s="38">
        <v>43496</v>
      </c>
      <c r="B19" s="93">
        <v>702</v>
      </c>
      <c r="C19" s="88" t="s">
        <v>83</v>
      </c>
      <c r="D19" s="46"/>
      <c r="E19" s="46">
        <v>8147.3</v>
      </c>
      <c r="F19" s="49">
        <f t="shared" si="0"/>
        <v>187885.21000000002</v>
      </c>
    </row>
    <row r="20" spans="1:10" ht="15" customHeight="1" thickBot="1">
      <c r="A20" s="38"/>
      <c r="B20" s="93"/>
      <c r="C20" s="72" t="s">
        <v>9</v>
      </c>
      <c r="D20" s="95"/>
      <c r="E20" s="95">
        <v>399.82</v>
      </c>
      <c r="F20" s="49">
        <f t="shared" si="0"/>
        <v>187485.39</v>
      </c>
      <c r="J20" t="s">
        <v>238</v>
      </c>
    </row>
    <row r="21" spans="1:10" ht="15" customHeight="1" thickBot="1">
      <c r="A21" s="75"/>
      <c r="B21" s="76"/>
      <c r="C21" s="87" t="s">
        <v>13</v>
      </c>
      <c r="D21" s="78"/>
      <c r="E21" s="79">
        <f>E10+E11+E12+E13+E14+E15+E16+E17+E18+E19</f>
        <v>193485.66999999998</v>
      </c>
      <c r="F21" s="80"/>
    </row>
    <row r="22" spans="1:10" ht="15" customHeight="1">
      <c r="A22" s="99"/>
      <c r="B22" s="100"/>
      <c r="C22" s="101"/>
      <c r="D22" s="102"/>
      <c r="E22" s="103"/>
      <c r="F22" s="104"/>
    </row>
    <row r="23" spans="1:10" ht="15" customHeight="1">
      <c r="A23" s="99"/>
      <c r="B23" s="100"/>
      <c r="C23" s="101"/>
      <c r="D23" s="102"/>
      <c r="E23" s="103"/>
      <c r="F23" s="104"/>
    </row>
    <row r="24" spans="1:10" ht="15" customHeight="1">
      <c r="A24" s="96" t="s">
        <v>232</v>
      </c>
      <c r="B24" s="96"/>
      <c r="C24" s="96"/>
      <c r="D24" s="96"/>
      <c r="E24" s="96" t="s">
        <v>233</v>
      </c>
      <c r="F24" s="96"/>
    </row>
    <row r="25" spans="1:10" ht="15" customHeight="1">
      <c r="A25" s="97"/>
      <c r="B25" s="97"/>
      <c r="C25" s="97"/>
      <c r="D25" s="97"/>
      <c r="E25" s="97"/>
      <c r="F25" s="97"/>
    </row>
    <row r="26" spans="1:10" ht="15" customHeight="1">
      <c r="A26" s="98" t="s">
        <v>234</v>
      </c>
      <c r="B26" s="98"/>
      <c r="C26" s="98"/>
      <c r="D26" s="98"/>
      <c r="E26" s="98" t="s">
        <v>235</v>
      </c>
      <c r="F26" s="98"/>
    </row>
    <row r="27" spans="1:10" ht="15" customHeight="1">
      <c r="A27" s="97" t="s">
        <v>236</v>
      </c>
      <c r="B27" s="97"/>
      <c r="C27" s="97"/>
      <c r="D27" s="97" t="s">
        <v>237</v>
      </c>
      <c r="E27" s="97"/>
      <c r="F27" s="97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J10" sqref="J10"/>
    </sheetView>
  </sheetViews>
  <sheetFormatPr baseColWidth="10" defaultRowHeight="15"/>
  <cols>
    <col min="1" max="1" width="12.140625" customWidth="1"/>
    <col min="2" max="2" width="17.140625" customWidth="1"/>
    <col min="3" max="3" width="32.28515625" customWidth="1"/>
    <col min="4" max="4" width="55.140625" customWidth="1"/>
    <col min="5" max="5" width="14.42578125" bestFit="1" customWidth="1"/>
    <col min="6" max="6" width="14" customWidth="1"/>
    <col min="7" max="7" width="15.28515625" customWidth="1"/>
  </cols>
  <sheetData>
    <row r="1" spans="1:7">
      <c r="A1" s="105"/>
      <c r="B1" s="105"/>
      <c r="C1" s="105"/>
      <c r="D1" s="105"/>
      <c r="E1" s="105"/>
      <c r="F1" s="105"/>
      <c r="G1" s="105"/>
    </row>
    <row r="2" spans="1:7" ht="30">
      <c r="A2" s="106"/>
      <c r="B2" s="105"/>
      <c r="C2" s="105"/>
      <c r="D2" s="105"/>
      <c r="E2" s="105"/>
      <c r="F2" s="105"/>
      <c r="G2" s="105"/>
    </row>
    <row r="3" spans="1:7" ht="27">
      <c r="A3" s="107"/>
      <c r="B3" s="105"/>
      <c r="C3" s="108"/>
      <c r="D3" s="108" t="s">
        <v>7</v>
      </c>
      <c r="E3" s="105"/>
      <c r="F3" s="105"/>
      <c r="G3" s="105"/>
    </row>
    <row r="4" spans="1:7">
      <c r="A4" s="149" t="s">
        <v>256</v>
      </c>
      <c r="B4" s="149"/>
      <c r="C4" s="149"/>
      <c r="D4" s="149"/>
      <c r="E4" s="149"/>
      <c r="F4" s="149"/>
      <c r="G4" s="149"/>
    </row>
    <row r="5" spans="1:7">
      <c r="A5" s="149" t="s">
        <v>255</v>
      </c>
      <c r="B5" s="149"/>
      <c r="C5" s="149"/>
      <c r="D5" s="149"/>
      <c r="E5" s="149"/>
      <c r="F5" s="149"/>
      <c r="G5" s="149"/>
    </row>
    <row r="6" spans="1:7" ht="27.75" customHeight="1" thickBot="1">
      <c r="A6" s="156" t="s">
        <v>258</v>
      </c>
      <c r="B6" s="156"/>
      <c r="C6" s="156"/>
      <c r="D6" s="156"/>
      <c r="E6" s="156"/>
      <c r="F6" s="156"/>
      <c r="G6" s="156"/>
    </row>
    <row r="7" spans="1:7" ht="15.75" thickBot="1">
      <c r="A7" s="123"/>
      <c r="B7" s="124" t="s">
        <v>253</v>
      </c>
      <c r="C7" s="125"/>
      <c r="D7" s="125"/>
      <c r="E7" s="153" t="s">
        <v>0</v>
      </c>
      <c r="F7" s="153" t="s">
        <v>1</v>
      </c>
      <c r="G7" s="145" t="s">
        <v>246</v>
      </c>
    </row>
    <row r="8" spans="1:7" ht="15.75" thickBot="1">
      <c r="A8" s="126" t="s">
        <v>3</v>
      </c>
      <c r="B8" s="124" t="s">
        <v>254</v>
      </c>
      <c r="C8" s="127" t="s">
        <v>129</v>
      </c>
      <c r="D8" s="124" t="s">
        <v>245</v>
      </c>
      <c r="E8" s="154"/>
      <c r="F8" s="154"/>
      <c r="G8" s="155"/>
    </row>
    <row r="9" spans="1:7" ht="35.1" customHeight="1">
      <c r="A9" s="63"/>
      <c r="B9" s="83"/>
      <c r="C9" s="128" t="s">
        <v>259</v>
      </c>
      <c r="D9" s="41"/>
      <c r="E9" s="65">
        <v>0</v>
      </c>
      <c r="F9" s="43">
        <v>6554.14</v>
      </c>
      <c r="G9" s="54">
        <f>F9</f>
        <v>6554.14</v>
      </c>
    </row>
    <row r="10" spans="1:7" ht="35.1" customHeight="1">
      <c r="A10" s="129">
        <v>44888</v>
      </c>
      <c r="B10" s="93"/>
      <c r="C10" s="88" t="s">
        <v>6</v>
      </c>
      <c r="D10" s="88" t="s">
        <v>261</v>
      </c>
      <c r="E10" s="46">
        <v>432950.87</v>
      </c>
      <c r="F10" s="130"/>
      <c r="G10" s="86">
        <f>G9+E10</f>
        <v>439505.01</v>
      </c>
    </row>
    <row r="11" spans="1:7" ht="35.1" customHeight="1" thickBot="1">
      <c r="A11" s="129">
        <v>44865</v>
      </c>
      <c r="B11" s="93"/>
      <c r="C11" s="138" t="s">
        <v>257</v>
      </c>
      <c r="D11" s="88" t="s">
        <v>260</v>
      </c>
      <c r="E11" s="46"/>
      <c r="F11" s="130">
        <v>175</v>
      </c>
      <c r="G11" s="86">
        <f>G10-F11</f>
        <v>439330.01</v>
      </c>
    </row>
    <row r="12" spans="1:7" ht="35.1" customHeight="1" thickBot="1">
      <c r="A12" s="134"/>
      <c r="B12" s="135"/>
      <c r="C12" s="87" t="s">
        <v>13</v>
      </c>
      <c r="D12" s="131"/>
      <c r="E12" s="132"/>
      <c r="F12" s="79">
        <v>0</v>
      </c>
      <c r="G12" s="133">
        <f>G11</f>
        <v>439330.01</v>
      </c>
    </row>
    <row r="13" spans="1:7">
      <c r="A13" s="109"/>
      <c r="B13" s="110"/>
      <c r="C13" s="101"/>
      <c r="D13" s="101"/>
      <c r="E13" s="102"/>
      <c r="F13" s="103"/>
      <c r="G13" s="104"/>
    </row>
    <row r="14" spans="1:7">
      <c r="A14" s="136"/>
      <c r="B14" s="136"/>
      <c r="C14" s="136"/>
      <c r="D14" s="136"/>
      <c r="E14" s="136"/>
      <c r="F14" s="136"/>
      <c r="G14" s="136"/>
    </row>
    <row r="15" spans="1:7">
      <c r="A15" s="137"/>
      <c r="B15" s="137"/>
      <c r="C15" s="137"/>
      <c r="D15" s="137"/>
      <c r="E15" s="137"/>
      <c r="F15" s="137"/>
      <c r="G15" s="137"/>
    </row>
    <row r="16" spans="1:7">
      <c r="A16" s="112"/>
      <c r="B16" s="113"/>
      <c r="C16" s="101"/>
      <c r="D16" s="101"/>
      <c r="E16" s="114"/>
      <c r="F16" s="115"/>
      <c r="G16" s="116"/>
    </row>
    <row r="17" spans="1:7">
      <c r="A17" s="150" t="s">
        <v>232</v>
      </c>
      <c r="B17" s="150"/>
      <c r="C17" s="117"/>
      <c r="D17" s="122" t="s">
        <v>233</v>
      </c>
      <c r="E17" s="117"/>
      <c r="F17" s="119" t="s">
        <v>248</v>
      </c>
      <c r="G17" s="117"/>
    </row>
    <row r="18" spans="1:7">
      <c r="A18" s="122"/>
      <c r="B18" s="122"/>
      <c r="C18" s="117"/>
      <c r="D18" s="119"/>
      <c r="E18" s="117"/>
      <c r="F18" s="119"/>
      <c r="G18" s="117"/>
    </row>
    <row r="19" spans="1:7">
      <c r="A19" s="119"/>
      <c r="B19" s="119"/>
      <c r="C19" s="117"/>
      <c r="D19" s="119"/>
      <c r="E19" s="117"/>
      <c r="F19" s="119"/>
      <c r="G19" s="117"/>
    </row>
    <row r="20" spans="1:7">
      <c r="A20" s="118"/>
      <c r="B20" s="118"/>
      <c r="C20" s="111"/>
      <c r="D20" s="111"/>
      <c r="E20" s="111"/>
      <c r="F20" s="111"/>
      <c r="G20" s="111"/>
    </row>
    <row r="21" spans="1:7">
      <c r="A21" s="151" t="s">
        <v>249</v>
      </c>
      <c r="B21" s="151"/>
      <c r="C21" s="111"/>
      <c r="D21" s="120" t="s">
        <v>250</v>
      </c>
      <c r="E21" s="151" t="s">
        <v>251</v>
      </c>
      <c r="F21" s="151"/>
      <c r="G21" s="151"/>
    </row>
    <row r="22" spans="1:7">
      <c r="A22" s="152" t="s">
        <v>247</v>
      </c>
      <c r="B22" s="152"/>
      <c r="C22" s="111"/>
      <c r="D22" s="121" t="s">
        <v>236</v>
      </c>
      <c r="E22" s="152" t="s">
        <v>252</v>
      </c>
      <c r="F22" s="152"/>
      <c r="G22" s="152"/>
    </row>
  </sheetData>
  <mergeCells count="11">
    <mergeCell ref="A4:G4"/>
    <mergeCell ref="A17:B17"/>
    <mergeCell ref="A21:B21"/>
    <mergeCell ref="E21:G21"/>
    <mergeCell ref="A22:B22"/>
    <mergeCell ref="E22:G22"/>
    <mergeCell ref="E7:E8"/>
    <mergeCell ref="F7:F8"/>
    <mergeCell ref="G7:G8"/>
    <mergeCell ref="A6:G6"/>
    <mergeCell ref="A5:G5"/>
  </mergeCells>
  <pageMargins left="0.7" right="0.7" top="0.75" bottom="0.75" header="0.3" footer="0.3"/>
  <pageSetup scale="74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3" t="s">
        <v>7</v>
      </c>
    </row>
    <row r="4" spans="1:8">
      <c r="A4" s="2"/>
      <c r="C4" s="2" t="s">
        <v>8</v>
      </c>
    </row>
    <row r="5" spans="1:8" ht="19.5" thickBot="1">
      <c r="A5" s="2"/>
      <c r="C5" s="81" t="s">
        <v>24</v>
      </c>
    </row>
    <row r="6" spans="1:8">
      <c r="A6" s="66"/>
      <c r="B6" s="67"/>
      <c r="C6" s="67"/>
      <c r="D6" s="143" t="s">
        <v>0</v>
      </c>
      <c r="E6" s="143" t="s">
        <v>1</v>
      </c>
      <c r="F6" s="145" t="s">
        <v>2</v>
      </c>
    </row>
    <row r="7" spans="1:8" ht="15.75" thickBot="1">
      <c r="A7" s="68" t="s">
        <v>3</v>
      </c>
      <c r="B7" s="69" t="s">
        <v>4</v>
      </c>
      <c r="C7" s="69" t="s">
        <v>129</v>
      </c>
      <c r="D7" s="144"/>
      <c r="E7" s="144"/>
      <c r="F7" s="146"/>
    </row>
    <row r="8" spans="1:8" ht="15.75" thickBot="1">
      <c r="A8" s="63"/>
      <c r="B8" s="83"/>
      <c r="C8" s="41" t="s">
        <v>155</v>
      </c>
      <c r="D8" s="65">
        <v>88613.03</v>
      </c>
      <c r="E8" s="43"/>
      <c r="F8" s="65">
        <f>D8</f>
        <v>88613.03</v>
      </c>
    </row>
    <row r="9" spans="1:8" ht="15.75" thickBot="1">
      <c r="A9" s="38"/>
      <c r="B9" s="44"/>
      <c r="C9" s="45" t="s">
        <v>6</v>
      </c>
      <c r="D9" s="46">
        <v>432920.76</v>
      </c>
      <c r="E9" s="47"/>
      <c r="F9" s="42">
        <f>F8+D9</f>
        <v>521533.79000000004</v>
      </c>
    </row>
    <row r="10" spans="1:8" ht="17.25" thickBot="1">
      <c r="A10" s="6">
        <v>42887</v>
      </c>
      <c r="B10" s="21" t="s">
        <v>134</v>
      </c>
      <c r="C10" s="45" t="s">
        <v>146</v>
      </c>
      <c r="D10" s="46"/>
      <c r="E10" s="22">
        <v>10355.379999999999</v>
      </c>
      <c r="F10" s="49">
        <f>F9-E10</f>
        <v>511178.41000000003</v>
      </c>
    </row>
    <row r="11" spans="1:8" ht="17.25" thickBot="1">
      <c r="A11" s="6">
        <v>42887</v>
      </c>
      <c r="B11" s="21" t="s">
        <v>135</v>
      </c>
      <c r="C11" s="45" t="s">
        <v>147</v>
      </c>
      <c r="D11" s="46"/>
      <c r="E11" s="22">
        <v>25770.2</v>
      </c>
      <c r="F11" s="49">
        <f t="shared" ref="F11:F21" si="0">F10-E11</f>
        <v>485408.21</v>
      </c>
      <c r="H11" s="89"/>
    </row>
    <row r="12" spans="1:8" ht="17.25" thickBot="1">
      <c r="A12" s="6">
        <v>42887</v>
      </c>
      <c r="B12" s="21" t="s">
        <v>136</v>
      </c>
      <c r="C12" s="45" t="s">
        <v>148</v>
      </c>
      <c r="D12" s="46"/>
      <c r="E12" s="22">
        <v>33439.629999999997</v>
      </c>
      <c r="F12" s="49">
        <f t="shared" si="0"/>
        <v>451968.58</v>
      </c>
    </row>
    <row r="13" spans="1:8" ht="17.25" thickBot="1">
      <c r="A13" s="6">
        <v>42891</v>
      </c>
      <c r="B13" s="21" t="s">
        <v>137</v>
      </c>
      <c r="C13" s="88" t="s">
        <v>111</v>
      </c>
      <c r="D13" s="46"/>
      <c r="E13" s="22">
        <v>10000</v>
      </c>
      <c r="F13" s="49">
        <f t="shared" si="0"/>
        <v>441968.58</v>
      </c>
    </row>
    <row r="14" spans="1:8" ht="17.25" thickBot="1">
      <c r="A14" s="6">
        <v>42892</v>
      </c>
      <c r="B14" s="21" t="s">
        <v>138</v>
      </c>
      <c r="C14" s="88" t="s">
        <v>149</v>
      </c>
      <c r="D14" s="46"/>
      <c r="E14" s="22">
        <v>6860</v>
      </c>
      <c r="F14" s="49">
        <f t="shared" si="0"/>
        <v>435108.58</v>
      </c>
    </row>
    <row r="15" spans="1:8" ht="17.25" thickBot="1">
      <c r="A15" s="6">
        <v>42898</v>
      </c>
      <c r="B15" s="21" t="s">
        <v>139</v>
      </c>
      <c r="C15" s="88" t="s">
        <v>150</v>
      </c>
      <c r="D15" s="46"/>
      <c r="E15" s="22">
        <v>18900</v>
      </c>
      <c r="F15" s="49">
        <f t="shared" si="0"/>
        <v>416208.58</v>
      </c>
    </row>
    <row r="16" spans="1:8" ht="17.25" thickBot="1">
      <c r="A16" s="6">
        <v>42898</v>
      </c>
      <c r="B16" s="21" t="s">
        <v>140</v>
      </c>
      <c r="C16" s="88" t="s">
        <v>151</v>
      </c>
      <c r="D16" s="46"/>
      <c r="E16" s="22">
        <v>6000</v>
      </c>
      <c r="F16" s="49">
        <f t="shared" si="0"/>
        <v>410208.58</v>
      </c>
    </row>
    <row r="17" spans="1:9" ht="17.25" thickBot="1">
      <c r="A17" s="6">
        <v>42898</v>
      </c>
      <c r="B17" s="21" t="s">
        <v>141</v>
      </c>
      <c r="C17" s="88" t="s">
        <v>152</v>
      </c>
      <c r="D17" s="46"/>
      <c r="E17" s="22">
        <v>6000</v>
      </c>
      <c r="F17" s="49">
        <f t="shared" si="0"/>
        <v>404208.58</v>
      </c>
    </row>
    <row r="18" spans="1:9" ht="17.25" thickBot="1">
      <c r="A18" s="6">
        <v>42900</v>
      </c>
      <c r="B18" s="21" t="s">
        <v>142</v>
      </c>
      <c r="C18" s="88" t="s">
        <v>147</v>
      </c>
      <c r="D18" s="46"/>
      <c r="E18" s="22">
        <v>4472.7</v>
      </c>
      <c r="F18" s="49">
        <f t="shared" si="0"/>
        <v>399735.88</v>
      </c>
    </row>
    <row r="19" spans="1:9" ht="17.25" thickBot="1">
      <c r="A19" s="6">
        <v>42905</v>
      </c>
      <c r="B19" s="21" t="s">
        <v>143</v>
      </c>
      <c r="C19" s="88" t="s">
        <v>51</v>
      </c>
      <c r="D19" s="46"/>
      <c r="E19" s="22">
        <v>17851.45</v>
      </c>
      <c r="F19" s="49">
        <f t="shared" si="0"/>
        <v>381884.43</v>
      </c>
    </row>
    <row r="20" spans="1:9" ht="17.25" thickBot="1">
      <c r="A20" s="6">
        <v>42908</v>
      </c>
      <c r="B20" s="21" t="s">
        <v>144</v>
      </c>
      <c r="C20" s="88" t="s">
        <v>153</v>
      </c>
      <c r="D20" s="46"/>
      <c r="E20" s="22">
        <v>12000</v>
      </c>
      <c r="F20" s="49">
        <f t="shared" si="0"/>
        <v>369884.43</v>
      </c>
    </row>
    <row r="21" spans="1:9" ht="17.25" thickBot="1">
      <c r="A21" s="6">
        <v>42914</v>
      </c>
      <c r="B21" s="21" t="s">
        <v>145</v>
      </c>
      <c r="C21" s="72" t="s">
        <v>154</v>
      </c>
      <c r="D21" s="46"/>
      <c r="E21" s="22">
        <v>6200</v>
      </c>
      <c r="F21" s="49">
        <f t="shared" si="0"/>
        <v>363684.43</v>
      </c>
    </row>
    <row r="22" spans="1:9" ht="17.25" thickBot="1">
      <c r="A22" s="6"/>
      <c r="B22" s="21"/>
      <c r="C22" s="72" t="s">
        <v>9</v>
      </c>
      <c r="D22" s="46"/>
      <c r="E22" s="22">
        <v>393.48</v>
      </c>
      <c r="F22" s="49">
        <f t="shared" ref="F22" si="1">F21-E22</f>
        <v>363290.95</v>
      </c>
    </row>
    <row r="23" spans="1:9" ht="17.25" thickBot="1">
      <c r="A23" s="6"/>
      <c r="B23" s="21"/>
      <c r="C23" s="85"/>
      <c r="D23" s="46"/>
      <c r="E23" s="22"/>
      <c r="F23" s="86"/>
    </row>
    <row r="24" spans="1:9" ht="17.25" thickBot="1">
      <c r="A24" s="70"/>
      <c r="B24" s="71"/>
      <c r="C24" s="72"/>
      <c r="D24" s="73"/>
      <c r="E24" s="74"/>
      <c r="F24" s="65"/>
      <c r="I24" t="s">
        <v>156</v>
      </c>
    </row>
    <row r="25" spans="1:9" ht="17.25" thickBot="1">
      <c r="A25" s="75"/>
      <c r="B25" s="76"/>
      <c r="C25" s="87" t="s">
        <v>13</v>
      </c>
      <c r="D25" s="78"/>
      <c r="E25" s="79">
        <f>E10+E11+E12+E13+E14+E15+E16+E17+E18+E19+E20+E21</f>
        <v>157849.35999999999</v>
      </c>
      <c r="F25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NOVIEMBRE 22</vt:lpstr>
      <vt:lpstr>Hoja1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2022-12-02T15:04:40Z</cp:lastPrinted>
  <dcterms:created xsi:type="dcterms:W3CDTF">2013-12-30T14:55:10Z</dcterms:created>
  <dcterms:modified xsi:type="dcterms:W3CDTF">2022-12-05T20:21:13Z</dcterms:modified>
</cp:coreProperties>
</file>